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niss\Desktop\"/>
    </mc:Choice>
  </mc:AlternateContent>
  <bookViews>
    <workbookView xWindow="0" yWindow="1200" windowWidth="28800" windowHeight="13020"/>
  </bookViews>
  <sheets>
    <sheet name="Uniform Budget Summary" sheetId="1" r:id="rId1"/>
  </sheets>
  <definedNames>
    <definedName name="_xlnm._FilterDatabase" localSheetId="0" hidden="1">'Uniform Budget Summary'!$A$2:$AC$199</definedName>
    <definedName name="AllowFundHlook">#REF!</definedName>
    <definedName name="AllowProg">#REF!</definedName>
    <definedName name="CertBen">#REF!</definedName>
    <definedName name="CertFund">#REF!</definedName>
    <definedName name="CertGrant">#REF!</definedName>
    <definedName name="CertObj">#REF!</definedName>
    <definedName name="CertProg">#REF!</definedName>
    <definedName name="CertSalary">#REF!</definedName>
    <definedName name="ERRORRPT">#REF!</definedName>
    <definedName name="MINRESERVE">#REF!</definedName>
    <definedName name="PAGE01">#REF!</definedName>
    <definedName name="PAGE02">#REF!</definedName>
    <definedName name="PAGE03">#REF!</definedName>
    <definedName name="PAGE04">#REF!</definedName>
    <definedName name="PAGE05">#REF!</definedName>
    <definedName name="PAGE06">#REF!</definedName>
    <definedName name="PAGE07">#REF!</definedName>
    <definedName name="PAGE08">#REF!</definedName>
    <definedName name="PAGE09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0">#REF!</definedName>
    <definedName name="PAGE21">#REF!</definedName>
    <definedName name="PAGE22">#REF!</definedName>
    <definedName name="PAGE23">#REF!</definedName>
    <definedName name="_xlnm.Print_Titles" localSheetId="0">'Uniform Budget Summary'!$A:$B,'Uniform Budget Summary'!$1:$2</definedName>
    <definedName name="printjob1">#REF!,#REF!,#REF!,#REF!,#REF!,#REF!,#REF!,#REF!,#REF!,#REF!,#REF!</definedName>
    <definedName name="printjob2">#REF!,#REF!,#REF!,#REF!,#REF!,#REF!,#REF!,#REF!,#REF!,#REF!,#REF!</definedName>
    <definedName name="printjob3">#REF!,#REF!</definedName>
    <definedName name="printsumm">#REF!,#REF!,#REF!,#REF!,#REF!</definedName>
    <definedName name="printtabor">#REF!,#REF!,#REF!</definedName>
    <definedName name="SPENDLIM">#REF!</definedName>
    <definedName name="SUMM01">#REF!</definedName>
    <definedName name="SUMM02">#REF!</definedName>
    <definedName name="SUMM03">#REF!</definedName>
    <definedName name="SUMM04">#REF!</definedName>
    <definedName name="SUMM05">#REF!</definedName>
    <definedName name="TAXLIM">#REF!</definedName>
  </definedNames>
  <calcPr calcId="152511"/>
</workbook>
</file>

<file path=xl/calcChain.xml><?xml version="1.0" encoding="utf-8"?>
<calcChain xmlns="http://schemas.openxmlformats.org/spreadsheetml/2006/main">
  <c r="AC194" i="1" l="1"/>
  <c r="AC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3" i="1"/>
  <c r="AC172" i="1"/>
  <c r="AC171" i="1"/>
  <c r="AC170" i="1"/>
  <c r="AC169" i="1"/>
  <c r="AC168" i="1"/>
  <c r="AC162" i="1"/>
  <c r="AC153" i="1"/>
  <c r="AC152" i="1"/>
  <c r="AC151" i="1"/>
  <c r="AC150" i="1"/>
  <c r="AC149" i="1"/>
  <c r="AC148" i="1"/>
  <c r="AC142" i="1"/>
  <c r="AC141" i="1"/>
  <c r="AC140" i="1"/>
  <c r="AC139" i="1"/>
  <c r="AC138" i="1"/>
  <c r="AC137" i="1"/>
  <c r="AC133" i="1"/>
  <c r="AC132" i="1"/>
  <c r="AC131" i="1"/>
  <c r="AC130" i="1"/>
  <c r="AC129" i="1"/>
  <c r="AC128" i="1"/>
  <c r="AC124" i="1"/>
  <c r="AC123" i="1"/>
  <c r="AC122" i="1"/>
  <c r="AC121" i="1"/>
  <c r="AC120" i="1"/>
  <c r="AC119" i="1"/>
  <c r="AC116" i="1"/>
  <c r="AC115" i="1"/>
  <c r="AC114" i="1"/>
  <c r="AC113" i="1"/>
  <c r="AC112" i="1"/>
  <c r="AC111" i="1"/>
  <c r="AC107" i="1"/>
  <c r="AC106" i="1"/>
  <c r="AC105" i="1"/>
  <c r="AC104" i="1"/>
  <c r="AC103" i="1"/>
  <c r="AC102" i="1"/>
  <c r="AC98" i="1"/>
  <c r="AC97" i="1"/>
  <c r="AC96" i="1"/>
  <c r="AC95" i="1"/>
  <c r="AC94" i="1"/>
  <c r="AC93" i="1"/>
  <c r="AC89" i="1"/>
  <c r="AC88" i="1"/>
  <c r="AC87" i="1"/>
  <c r="AC86" i="1"/>
  <c r="AC85" i="1"/>
  <c r="AC84" i="1"/>
  <c r="AC80" i="1"/>
  <c r="AC79" i="1"/>
  <c r="AC78" i="1"/>
  <c r="AC77" i="1"/>
  <c r="AC76" i="1"/>
  <c r="AC75" i="1"/>
  <c r="AC72" i="1"/>
  <c r="AC71" i="1"/>
  <c r="AC70" i="1"/>
  <c r="AC69" i="1"/>
  <c r="AC68" i="1"/>
  <c r="AC67" i="1"/>
  <c r="AC63" i="1"/>
  <c r="AC62" i="1"/>
  <c r="AC61" i="1"/>
  <c r="AC60" i="1"/>
  <c r="AC59" i="1"/>
  <c r="AC58" i="1"/>
  <c r="AC54" i="1"/>
  <c r="AC53" i="1"/>
  <c r="AC52" i="1"/>
  <c r="AC51" i="1"/>
  <c r="AC50" i="1"/>
  <c r="AC49" i="1"/>
  <c r="AC45" i="1"/>
  <c r="AC44" i="1"/>
  <c r="AC43" i="1"/>
  <c r="AC42" i="1"/>
  <c r="AC41" i="1"/>
  <c r="AC40" i="1"/>
  <c r="AC36" i="1"/>
  <c r="AC35" i="1"/>
  <c r="AC34" i="1"/>
  <c r="AC33" i="1"/>
  <c r="AC32" i="1"/>
  <c r="AC31" i="1"/>
  <c r="AC27" i="1"/>
  <c r="AC26" i="1"/>
  <c r="AC25" i="1"/>
  <c r="AC24" i="1"/>
  <c r="AC23" i="1"/>
  <c r="AC22" i="1"/>
  <c r="AC16" i="1"/>
  <c r="AC15" i="1"/>
  <c r="AC14" i="1"/>
  <c r="AC9" i="1"/>
  <c r="AC8" i="1"/>
  <c r="AC7" i="1"/>
  <c r="AC6" i="1"/>
  <c r="AC3" i="1"/>
  <c r="AB195" i="1" l="1"/>
  <c r="AB199" i="1" s="1"/>
  <c r="AA195" i="1"/>
  <c r="Z195" i="1"/>
  <c r="Z199" i="1" s="1"/>
  <c r="Y195" i="1"/>
  <c r="Y199" i="1" s="1"/>
  <c r="X195" i="1"/>
  <c r="X199" i="1" s="1"/>
  <c r="W195" i="1"/>
  <c r="W199" i="1" s="1"/>
  <c r="V195" i="1"/>
  <c r="V199" i="1" s="1"/>
  <c r="U195" i="1"/>
  <c r="U199" i="1" s="1"/>
  <c r="T195" i="1"/>
  <c r="T199" i="1" s="1"/>
  <c r="S195" i="1"/>
  <c r="S199" i="1" s="1"/>
  <c r="R195" i="1"/>
  <c r="R199" i="1" s="1"/>
  <c r="Q195" i="1"/>
  <c r="Q199" i="1" s="1"/>
  <c r="P195" i="1"/>
  <c r="P199" i="1" s="1"/>
  <c r="O195" i="1"/>
  <c r="O199" i="1" s="1"/>
  <c r="N195" i="1"/>
  <c r="N199" i="1" s="1"/>
  <c r="M195" i="1"/>
  <c r="M199" i="1" s="1"/>
  <c r="L195" i="1"/>
  <c r="L199" i="1" s="1"/>
  <c r="K195" i="1"/>
  <c r="K199" i="1" s="1"/>
  <c r="J195" i="1"/>
  <c r="J199" i="1" s="1"/>
  <c r="I195" i="1"/>
  <c r="I199" i="1" s="1"/>
  <c r="H195" i="1"/>
  <c r="H199" i="1" s="1"/>
  <c r="G195" i="1"/>
  <c r="G199" i="1" s="1"/>
  <c r="F195" i="1"/>
  <c r="F199" i="1" s="1"/>
  <c r="E195" i="1"/>
  <c r="E199" i="1" s="1"/>
  <c r="D195" i="1"/>
  <c r="D199" i="1" s="1"/>
  <c r="C195" i="1"/>
  <c r="C199" i="1" l="1"/>
  <c r="AC195" i="1"/>
  <c r="AA199" i="1"/>
  <c r="R174" i="1"/>
  <c r="R163" i="1"/>
  <c r="R154" i="1"/>
  <c r="R143" i="1"/>
  <c r="R134" i="1"/>
  <c r="R125" i="1"/>
  <c r="R117" i="1"/>
  <c r="R108" i="1"/>
  <c r="R99" i="1"/>
  <c r="R90" i="1"/>
  <c r="R81" i="1"/>
  <c r="R73" i="1"/>
  <c r="R64" i="1"/>
  <c r="R55" i="1"/>
  <c r="R46" i="1"/>
  <c r="R37" i="1"/>
  <c r="R28" i="1"/>
  <c r="R10" i="1"/>
  <c r="R12" i="1" s="1"/>
  <c r="R18" i="1" s="1"/>
  <c r="I174" i="1"/>
  <c r="I10" i="1"/>
  <c r="I12" i="1" s="1"/>
  <c r="I18" i="1" s="1"/>
  <c r="H174" i="1"/>
  <c r="H163" i="1"/>
  <c r="H154" i="1"/>
  <c r="H143" i="1"/>
  <c r="H134" i="1"/>
  <c r="H125" i="1"/>
  <c r="H117" i="1"/>
  <c r="H108" i="1"/>
  <c r="H99" i="1"/>
  <c r="H90" i="1"/>
  <c r="H81" i="1"/>
  <c r="H73" i="1"/>
  <c r="H64" i="1"/>
  <c r="H55" i="1"/>
  <c r="H46" i="1"/>
  <c r="H37" i="1"/>
  <c r="H28" i="1"/>
  <c r="H10" i="1"/>
  <c r="H12" i="1" s="1"/>
  <c r="H18" i="1" s="1"/>
  <c r="AC199" i="1" l="1"/>
  <c r="R145" i="1"/>
  <c r="R165" i="1" s="1"/>
  <c r="R176" i="1" s="1"/>
  <c r="R197" i="1" s="1"/>
  <c r="H145" i="1"/>
  <c r="H165" i="1" s="1"/>
  <c r="H176" i="1" s="1"/>
  <c r="H197" i="1" s="1"/>
  <c r="AB174" i="1"/>
  <c r="AB163" i="1"/>
  <c r="AB154" i="1"/>
  <c r="AB143" i="1"/>
  <c r="AB134" i="1"/>
  <c r="AB125" i="1"/>
  <c r="AB117" i="1"/>
  <c r="AB108" i="1"/>
  <c r="AB99" i="1"/>
  <c r="AB90" i="1"/>
  <c r="AB81" i="1"/>
  <c r="AB73" i="1"/>
  <c r="AB64" i="1"/>
  <c r="AB55" i="1"/>
  <c r="AB46" i="1"/>
  <c r="AB37" i="1"/>
  <c r="AB28" i="1"/>
  <c r="AB10" i="1"/>
  <c r="AB12" i="1" s="1"/>
  <c r="AB18" i="1" s="1"/>
  <c r="AA174" i="1"/>
  <c r="AA163" i="1"/>
  <c r="AA154" i="1"/>
  <c r="AA143" i="1"/>
  <c r="AA134" i="1"/>
  <c r="AA125" i="1"/>
  <c r="AA117" i="1"/>
  <c r="AA108" i="1"/>
  <c r="AA99" i="1"/>
  <c r="AA90" i="1"/>
  <c r="AA81" i="1"/>
  <c r="AA73" i="1"/>
  <c r="AA64" i="1"/>
  <c r="AA55" i="1"/>
  <c r="AA46" i="1"/>
  <c r="AA37" i="1"/>
  <c r="AA28" i="1"/>
  <c r="AA10" i="1"/>
  <c r="AA12" i="1" s="1"/>
  <c r="AA18" i="1" s="1"/>
  <c r="Z174" i="1"/>
  <c r="Z163" i="1"/>
  <c r="Z154" i="1"/>
  <c r="Z143" i="1"/>
  <c r="Z134" i="1"/>
  <c r="Z125" i="1"/>
  <c r="Z117" i="1"/>
  <c r="Z108" i="1"/>
  <c r="Z99" i="1"/>
  <c r="Z90" i="1"/>
  <c r="Z81" i="1"/>
  <c r="Z73" i="1"/>
  <c r="Z64" i="1"/>
  <c r="Z55" i="1"/>
  <c r="Z46" i="1"/>
  <c r="Z37" i="1"/>
  <c r="Z28" i="1"/>
  <c r="Z10" i="1"/>
  <c r="Z12" i="1" s="1"/>
  <c r="Z18" i="1" s="1"/>
  <c r="Y174" i="1"/>
  <c r="Y163" i="1"/>
  <c r="Y154" i="1"/>
  <c r="Y143" i="1"/>
  <c r="Y134" i="1"/>
  <c r="Y125" i="1"/>
  <c r="Y117" i="1"/>
  <c r="Y108" i="1"/>
  <c r="Y99" i="1"/>
  <c r="Y90" i="1"/>
  <c r="Y81" i="1"/>
  <c r="Y73" i="1"/>
  <c r="Y64" i="1"/>
  <c r="Y55" i="1"/>
  <c r="Y46" i="1"/>
  <c r="Y37" i="1"/>
  <c r="Y28" i="1"/>
  <c r="Y10" i="1"/>
  <c r="Y12" i="1" s="1"/>
  <c r="Y18" i="1" s="1"/>
  <c r="X174" i="1"/>
  <c r="X163" i="1"/>
  <c r="X154" i="1"/>
  <c r="X143" i="1"/>
  <c r="X134" i="1"/>
  <c r="X125" i="1"/>
  <c r="X117" i="1"/>
  <c r="X108" i="1"/>
  <c r="X99" i="1"/>
  <c r="X90" i="1"/>
  <c r="X81" i="1"/>
  <c r="X73" i="1"/>
  <c r="X64" i="1"/>
  <c r="X55" i="1"/>
  <c r="X46" i="1"/>
  <c r="X37" i="1"/>
  <c r="X28" i="1"/>
  <c r="X10" i="1"/>
  <c r="X12" i="1" s="1"/>
  <c r="X18" i="1" s="1"/>
  <c r="W174" i="1"/>
  <c r="W163" i="1"/>
  <c r="W154" i="1"/>
  <c r="W143" i="1"/>
  <c r="W134" i="1"/>
  <c r="W125" i="1"/>
  <c r="W117" i="1"/>
  <c r="W108" i="1"/>
  <c r="W99" i="1"/>
  <c r="W90" i="1"/>
  <c r="W81" i="1"/>
  <c r="W73" i="1"/>
  <c r="W64" i="1"/>
  <c r="W55" i="1"/>
  <c r="W46" i="1"/>
  <c r="W37" i="1"/>
  <c r="W28" i="1"/>
  <c r="W10" i="1"/>
  <c r="W12" i="1" s="1"/>
  <c r="W18" i="1" s="1"/>
  <c r="V174" i="1"/>
  <c r="V163" i="1"/>
  <c r="V154" i="1"/>
  <c r="V143" i="1"/>
  <c r="V134" i="1"/>
  <c r="V125" i="1"/>
  <c r="V117" i="1"/>
  <c r="V108" i="1"/>
  <c r="V99" i="1"/>
  <c r="V90" i="1"/>
  <c r="V81" i="1"/>
  <c r="V73" i="1"/>
  <c r="V64" i="1"/>
  <c r="V55" i="1"/>
  <c r="V46" i="1"/>
  <c r="V37" i="1"/>
  <c r="V28" i="1"/>
  <c r="V10" i="1"/>
  <c r="V12" i="1" s="1"/>
  <c r="V18" i="1" s="1"/>
  <c r="U174" i="1"/>
  <c r="U163" i="1"/>
  <c r="U154" i="1"/>
  <c r="U143" i="1"/>
  <c r="U134" i="1"/>
  <c r="U125" i="1"/>
  <c r="U117" i="1"/>
  <c r="U108" i="1"/>
  <c r="U99" i="1"/>
  <c r="U90" i="1"/>
  <c r="U81" i="1"/>
  <c r="U73" i="1"/>
  <c r="U64" i="1"/>
  <c r="U55" i="1"/>
  <c r="U46" i="1"/>
  <c r="U37" i="1"/>
  <c r="U28" i="1"/>
  <c r="U10" i="1"/>
  <c r="U12" i="1" s="1"/>
  <c r="U18" i="1" s="1"/>
  <c r="T174" i="1"/>
  <c r="T163" i="1"/>
  <c r="T154" i="1"/>
  <c r="T143" i="1"/>
  <c r="T134" i="1"/>
  <c r="T125" i="1"/>
  <c r="T117" i="1"/>
  <c r="T108" i="1"/>
  <c r="T99" i="1"/>
  <c r="T90" i="1"/>
  <c r="T81" i="1"/>
  <c r="T73" i="1"/>
  <c r="T64" i="1"/>
  <c r="T55" i="1"/>
  <c r="T46" i="1"/>
  <c r="T37" i="1"/>
  <c r="T28" i="1"/>
  <c r="T10" i="1"/>
  <c r="T12" i="1" s="1"/>
  <c r="T18" i="1" s="1"/>
  <c r="S174" i="1"/>
  <c r="S163" i="1"/>
  <c r="S154" i="1"/>
  <c r="S143" i="1"/>
  <c r="S134" i="1"/>
  <c r="S125" i="1"/>
  <c r="S117" i="1"/>
  <c r="S108" i="1"/>
  <c r="S99" i="1"/>
  <c r="S90" i="1"/>
  <c r="S81" i="1"/>
  <c r="S73" i="1"/>
  <c r="S64" i="1"/>
  <c r="S55" i="1"/>
  <c r="S46" i="1"/>
  <c r="S37" i="1"/>
  <c r="S28" i="1"/>
  <c r="S10" i="1"/>
  <c r="Q174" i="1"/>
  <c r="Q163" i="1"/>
  <c r="Q154" i="1"/>
  <c r="Q143" i="1"/>
  <c r="Q134" i="1"/>
  <c r="Q125" i="1"/>
  <c r="Q117" i="1"/>
  <c r="Q108" i="1"/>
  <c r="Q99" i="1"/>
  <c r="Q90" i="1"/>
  <c r="Q81" i="1"/>
  <c r="Q73" i="1"/>
  <c r="Q64" i="1"/>
  <c r="Q55" i="1"/>
  <c r="Q46" i="1"/>
  <c r="Q37" i="1"/>
  <c r="Q28" i="1"/>
  <c r="Q10" i="1"/>
  <c r="Q12" i="1" s="1"/>
  <c r="Q18" i="1" s="1"/>
  <c r="P174" i="1"/>
  <c r="P163" i="1"/>
  <c r="P154" i="1"/>
  <c r="P143" i="1"/>
  <c r="P134" i="1"/>
  <c r="P125" i="1"/>
  <c r="P117" i="1"/>
  <c r="P108" i="1"/>
  <c r="P99" i="1"/>
  <c r="P90" i="1"/>
  <c r="P81" i="1"/>
  <c r="P73" i="1"/>
  <c r="P64" i="1"/>
  <c r="P55" i="1"/>
  <c r="P46" i="1"/>
  <c r="P37" i="1"/>
  <c r="P28" i="1"/>
  <c r="P10" i="1"/>
  <c r="P12" i="1" s="1"/>
  <c r="P18" i="1" s="1"/>
  <c r="O174" i="1"/>
  <c r="O163" i="1"/>
  <c r="O154" i="1"/>
  <c r="O143" i="1"/>
  <c r="O134" i="1"/>
  <c r="O125" i="1"/>
  <c r="O117" i="1"/>
  <c r="O108" i="1"/>
  <c r="O99" i="1"/>
  <c r="O90" i="1"/>
  <c r="O81" i="1"/>
  <c r="O73" i="1"/>
  <c r="O64" i="1"/>
  <c r="O55" i="1"/>
  <c r="O46" i="1"/>
  <c r="O37" i="1"/>
  <c r="O28" i="1"/>
  <c r="O10" i="1"/>
  <c r="O12" i="1" s="1"/>
  <c r="O18" i="1" s="1"/>
  <c r="N174" i="1"/>
  <c r="N163" i="1"/>
  <c r="N154" i="1"/>
  <c r="N143" i="1"/>
  <c r="N134" i="1"/>
  <c r="N125" i="1"/>
  <c r="N117" i="1"/>
  <c r="N108" i="1"/>
  <c r="N99" i="1"/>
  <c r="N90" i="1"/>
  <c r="N81" i="1"/>
  <c r="N73" i="1"/>
  <c r="N64" i="1"/>
  <c r="N55" i="1"/>
  <c r="N46" i="1"/>
  <c r="N37" i="1"/>
  <c r="N28" i="1"/>
  <c r="N10" i="1"/>
  <c r="N12" i="1" s="1"/>
  <c r="N18" i="1" s="1"/>
  <c r="M174" i="1"/>
  <c r="M163" i="1"/>
  <c r="M154" i="1"/>
  <c r="M143" i="1"/>
  <c r="M134" i="1"/>
  <c r="M125" i="1"/>
  <c r="M117" i="1"/>
  <c r="M108" i="1"/>
  <c r="M99" i="1"/>
  <c r="M90" i="1"/>
  <c r="M81" i="1"/>
  <c r="M73" i="1"/>
  <c r="M64" i="1"/>
  <c r="M55" i="1"/>
  <c r="M46" i="1"/>
  <c r="M37" i="1"/>
  <c r="M28" i="1"/>
  <c r="M10" i="1"/>
  <c r="M12" i="1" s="1"/>
  <c r="M18" i="1" s="1"/>
  <c r="L174" i="1"/>
  <c r="L163" i="1"/>
  <c r="L154" i="1"/>
  <c r="L143" i="1"/>
  <c r="L134" i="1"/>
  <c r="L125" i="1"/>
  <c r="L117" i="1"/>
  <c r="L108" i="1"/>
  <c r="L99" i="1"/>
  <c r="L90" i="1"/>
  <c r="L81" i="1"/>
  <c r="L73" i="1"/>
  <c r="L64" i="1"/>
  <c r="L55" i="1"/>
  <c r="L46" i="1"/>
  <c r="L37" i="1"/>
  <c r="L28" i="1"/>
  <c r="L10" i="1"/>
  <c r="L12" i="1" s="1"/>
  <c r="L18" i="1" s="1"/>
  <c r="K174" i="1"/>
  <c r="K163" i="1"/>
  <c r="K154" i="1"/>
  <c r="K143" i="1"/>
  <c r="K134" i="1"/>
  <c r="K125" i="1"/>
  <c r="K117" i="1"/>
  <c r="K108" i="1"/>
  <c r="K99" i="1"/>
  <c r="K90" i="1"/>
  <c r="K81" i="1"/>
  <c r="K73" i="1"/>
  <c r="K64" i="1"/>
  <c r="K55" i="1"/>
  <c r="K46" i="1"/>
  <c r="K37" i="1"/>
  <c r="K28" i="1"/>
  <c r="K10" i="1"/>
  <c r="K12" i="1" s="1"/>
  <c r="K18" i="1" s="1"/>
  <c r="J174" i="1"/>
  <c r="J163" i="1"/>
  <c r="J154" i="1"/>
  <c r="J143" i="1"/>
  <c r="J134" i="1"/>
  <c r="J125" i="1"/>
  <c r="J117" i="1"/>
  <c r="J108" i="1"/>
  <c r="J99" i="1"/>
  <c r="J90" i="1"/>
  <c r="J81" i="1"/>
  <c r="J73" i="1"/>
  <c r="J64" i="1"/>
  <c r="J55" i="1"/>
  <c r="J46" i="1"/>
  <c r="J37" i="1"/>
  <c r="J28" i="1"/>
  <c r="J10" i="1"/>
  <c r="J12" i="1" s="1"/>
  <c r="J18" i="1" s="1"/>
  <c r="I163" i="1"/>
  <c r="I154" i="1"/>
  <c r="I143" i="1"/>
  <c r="I134" i="1"/>
  <c r="I125" i="1"/>
  <c r="I117" i="1"/>
  <c r="I108" i="1"/>
  <c r="I99" i="1"/>
  <c r="I90" i="1"/>
  <c r="I81" i="1"/>
  <c r="I73" i="1"/>
  <c r="I64" i="1"/>
  <c r="I55" i="1"/>
  <c r="I46" i="1"/>
  <c r="I37" i="1"/>
  <c r="I28" i="1"/>
  <c r="G174" i="1"/>
  <c r="G163" i="1"/>
  <c r="G154" i="1"/>
  <c r="G143" i="1"/>
  <c r="G134" i="1"/>
  <c r="G125" i="1"/>
  <c r="G117" i="1"/>
  <c r="G108" i="1"/>
  <c r="G99" i="1"/>
  <c r="G90" i="1"/>
  <c r="G81" i="1"/>
  <c r="G73" i="1"/>
  <c r="G64" i="1"/>
  <c r="G55" i="1"/>
  <c r="G46" i="1"/>
  <c r="G37" i="1"/>
  <c r="G28" i="1"/>
  <c r="G10" i="1"/>
  <c r="G12" i="1" s="1"/>
  <c r="G18" i="1" s="1"/>
  <c r="F174" i="1"/>
  <c r="F163" i="1"/>
  <c r="F154" i="1"/>
  <c r="F143" i="1"/>
  <c r="F134" i="1"/>
  <c r="F125" i="1"/>
  <c r="F117" i="1"/>
  <c r="F108" i="1"/>
  <c r="F99" i="1"/>
  <c r="F90" i="1"/>
  <c r="F81" i="1"/>
  <c r="F73" i="1"/>
  <c r="F64" i="1"/>
  <c r="F55" i="1"/>
  <c r="F46" i="1"/>
  <c r="F37" i="1"/>
  <c r="F28" i="1"/>
  <c r="F10" i="1"/>
  <c r="F12" i="1" s="1"/>
  <c r="F18" i="1" s="1"/>
  <c r="E174" i="1"/>
  <c r="E163" i="1"/>
  <c r="E154" i="1"/>
  <c r="E143" i="1"/>
  <c r="E134" i="1"/>
  <c r="E125" i="1"/>
  <c r="E117" i="1"/>
  <c r="E108" i="1"/>
  <c r="E99" i="1"/>
  <c r="E90" i="1"/>
  <c r="E81" i="1"/>
  <c r="E73" i="1"/>
  <c r="E64" i="1"/>
  <c r="E55" i="1"/>
  <c r="E46" i="1"/>
  <c r="E37" i="1"/>
  <c r="E28" i="1"/>
  <c r="E10" i="1"/>
  <c r="E12" i="1" s="1"/>
  <c r="E18" i="1" s="1"/>
  <c r="D174" i="1"/>
  <c r="D163" i="1"/>
  <c r="D154" i="1"/>
  <c r="D143" i="1"/>
  <c r="D134" i="1"/>
  <c r="D125" i="1"/>
  <c r="D117" i="1"/>
  <c r="D108" i="1"/>
  <c r="D99" i="1"/>
  <c r="D90" i="1"/>
  <c r="D81" i="1"/>
  <c r="D73" i="1"/>
  <c r="D64" i="1"/>
  <c r="D55" i="1"/>
  <c r="D46" i="1"/>
  <c r="D37" i="1"/>
  <c r="D28" i="1"/>
  <c r="D10" i="1"/>
  <c r="D12" i="1" s="1"/>
  <c r="D18" i="1" s="1"/>
  <c r="D145" i="1" l="1"/>
  <c r="D165" i="1" s="1"/>
  <c r="D176" i="1" s="1"/>
  <c r="D197" i="1" s="1"/>
  <c r="J145" i="1"/>
  <c r="J165" i="1" s="1"/>
  <c r="J176" i="1" s="1"/>
  <c r="J197" i="1" s="1"/>
  <c r="Q145" i="1"/>
  <c r="Q165" i="1" s="1"/>
  <c r="Q176" i="1" s="1"/>
  <c r="Q197" i="1" s="1"/>
  <c r="U145" i="1"/>
  <c r="U165" i="1" s="1"/>
  <c r="U176" i="1" s="1"/>
  <c r="U197" i="1" s="1"/>
  <c r="X145" i="1"/>
  <c r="X165" i="1" s="1"/>
  <c r="X176" i="1" s="1"/>
  <c r="X197" i="1" s="1"/>
  <c r="AB145" i="1"/>
  <c r="AB165" i="1" s="1"/>
  <c r="AB176" i="1" s="1"/>
  <c r="AB197" i="1" s="1"/>
  <c r="E145" i="1"/>
  <c r="E165" i="1" s="1"/>
  <c r="E176" i="1" s="1"/>
  <c r="E197" i="1" s="1"/>
  <c r="K145" i="1"/>
  <c r="K165" i="1" s="1"/>
  <c r="K176" i="1" s="1"/>
  <c r="K197" i="1" s="1"/>
  <c r="N145" i="1"/>
  <c r="N165" i="1" s="1"/>
  <c r="N176" i="1" s="1"/>
  <c r="N197" i="1" s="1"/>
  <c r="Y145" i="1"/>
  <c r="Y165" i="1" s="1"/>
  <c r="Y176" i="1" s="1"/>
  <c r="Y197" i="1" s="1"/>
  <c r="L145" i="1"/>
  <c r="L165" i="1" s="1"/>
  <c r="L176" i="1" s="1"/>
  <c r="L197" i="1" s="1"/>
  <c r="T145" i="1"/>
  <c r="T165" i="1" s="1"/>
  <c r="T176" i="1" s="1"/>
  <c r="T197" i="1" s="1"/>
  <c r="G145" i="1"/>
  <c r="G165" i="1" s="1"/>
  <c r="G176" i="1" s="1"/>
  <c r="G197" i="1" s="1"/>
  <c r="M145" i="1"/>
  <c r="M165" i="1" s="1"/>
  <c r="M176" i="1" s="1"/>
  <c r="M197" i="1" s="1"/>
  <c r="P145" i="1"/>
  <c r="P165" i="1" s="1"/>
  <c r="P176" i="1" s="1"/>
  <c r="P197" i="1" s="1"/>
  <c r="W145" i="1"/>
  <c r="W165" i="1" s="1"/>
  <c r="W176" i="1" s="1"/>
  <c r="W197" i="1" s="1"/>
  <c r="AA145" i="1"/>
  <c r="AA165" i="1" s="1"/>
  <c r="AA176" i="1" s="1"/>
  <c r="AA197" i="1" s="1"/>
  <c r="F145" i="1"/>
  <c r="F165" i="1" s="1"/>
  <c r="F176" i="1" s="1"/>
  <c r="F197" i="1" s="1"/>
  <c r="O145" i="1"/>
  <c r="O165" i="1" s="1"/>
  <c r="O176" i="1" s="1"/>
  <c r="O197" i="1" s="1"/>
  <c r="V145" i="1"/>
  <c r="V165" i="1" s="1"/>
  <c r="V176" i="1" s="1"/>
  <c r="V197" i="1" s="1"/>
  <c r="Z145" i="1"/>
  <c r="Z165" i="1" s="1"/>
  <c r="Z176" i="1" s="1"/>
  <c r="Z197" i="1" s="1"/>
  <c r="I145" i="1"/>
  <c r="I165" i="1" s="1"/>
  <c r="I176" i="1" s="1"/>
  <c r="I197" i="1" s="1"/>
  <c r="S12" i="1"/>
  <c r="S145" i="1"/>
  <c r="S165" i="1" l="1"/>
  <c r="S18" i="1"/>
  <c r="C174" i="1"/>
  <c r="AC174" i="1" s="1"/>
  <c r="C163" i="1"/>
  <c r="AC163" i="1" s="1"/>
  <c r="C134" i="1"/>
  <c r="AC134" i="1" s="1"/>
  <c r="C99" i="1"/>
  <c r="AC99" i="1" s="1"/>
  <c r="C64" i="1"/>
  <c r="AC64" i="1" s="1"/>
  <c r="C55" i="1"/>
  <c r="AC55" i="1" s="1"/>
  <c r="C37" i="1"/>
  <c r="AC37" i="1" s="1"/>
  <c r="C10" i="1"/>
  <c r="AC10" i="1" s="1"/>
  <c r="S176" i="1" l="1"/>
  <c r="S197" i="1" s="1"/>
  <c r="C12" i="1"/>
  <c r="AC12" i="1" s="1"/>
  <c r="C46" i="1"/>
  <c r="AC46" i="1" s="1"/>
  <c r="C73" i="1"/>
  <c r="AC73" i="1" s="1"/>
  <c r="C81" i="1"/>
  <c r="AC81" i="1" s="1"/>
  <c r="C90" i="1"/>
  <c r="AC90" i="1" s="1"/>
  <c r="C125" i="1"/>
  <c r="AC125" i="1" s="1"/>
  <c r="C28" i="1"/>
  <c r="AC28" i="1" s="1"/>
  <c r="C143" i="1"/>
  <c r="AC143" i="1" s="1"/>
  <c r="C108" i="1"/>
  <c r="AC108" i="1" s="1"/>
  <c r="C117" i="1"/>
  <c r="AC117" i="1" s="1"/>
  <c r="C154" i="1"/>
  <c r="AC154" i="1" s="1"/>
  <c r="C18" i="1" l="1"/>
  <c r="AC18" i="1" s="1"/>
  <c r="C145" i="1"/>
  <c r="AC145" i="1" s="1"/>
  <c r="C165" i="1" l="1"/>
  <c r="AC165" i="1" s="1"/>
  <c r="C176" i="1" l="1"/>
  <c r="AC176" i="1" s="1"/>
  <c r="AC197" i="1" l="1"/>
  <c r="C197" i="1"/>
</calcChain>
</file>

<file path=xl/sharedStrings.xml><?xml version="1.0" encoding="utf-8"?>
<sst xmlns="http://schemas.openxmlformats.org/spreadsheetml/2006/main" count="464" uniqueCount="142">
  <si>
    <t>10                   General Fund</t>
  </si>
  <si>
    <t>11                      Charter School Fund</t>
  </si>
  <si>
    <t>18               Insurance Reserve / Risk-Management</t>
  </si>
  <si>
    <t xml:space="preserve">19              Preschool and Kindergarten </t>
  </si>
  <si>
    <t>22                 Governmental Designated Grants Fund</t>
  </si>
  <si>
    <t xml:space="preserve">23                       Pupil Activity </t>
  </si>
  <si>
    <t>24
Full-Day Kindergarten Mill Levy Override</t>
  </si>
  <si>
    <t xml:space="preserve">25        Transportation </t>
  </si>
  <si>
    <t>(26-29)                              Other Special Revenue</t>
  </si>
  <si>
    <t>31                        Bond Redemption</t>
  </si>
  <si>
    <t>41                    Building Fund</t>
  </si>
  <si>
    <t>42                    Special Building &amp; Technology</t>
  </si>
  <si>
    <t>43                       Capital Reserve Capital Projects</t>
  </si>
  <si>
    <t>50                   Enterprise Funds</t>
  </si>
  <si>
    <t xml:space="preserve">60                   Internal Service </t>
  </si>
  <si>
    <t>64                            Risk Related Activity</t>
  </si>
  <si>
    <t>72                      Private-Purpose Trust</t>
  </si>
  <si>
    <t xml:space="preserve">73                           Agency </t>
  </si>
  <si>
    <t>74                         Pupil Activity Agency</t>
  </si>
  <si>
    <t xml:space="preserve">85           Foundations </t>
  </si>
  <si>
    <t>TOTAL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</si>
  <si>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</si>
  <si>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</si>
  <si>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</si>
  <si>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</si>
  <si>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</si>
  <si>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</si>
  <si>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</si>
  <si>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</si>
  <si>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 xml:space="preserve">      </t>
  </si>
  <si>
    <t>5600,5700, 5800</t>
  </si>
  <si>
    <t>5200 - 5300</t>
  </si>
  <si>
    <t xml:space="preserve">Other Sources </t>
  </si>
  <si>
    <t>5100,5400, 5500,5900, 5990, 5991</t>
  </si>
  <si>
    <t>Instruction - Program 0010 to 2099</t>
  </si>
  <si>
    <t>0100</t>
  </si>
  <si>
    <t>0200</t>
  </si>
  <si>
    <t>0300,0400, 0500</t>
  </si>
  <si>
    <t>0600</t>
  </si>
  <si>
    <t>0700</t>
  </si>
  <si>
    <t>0800, 0900</t>
  </si>
  <si>
    <t>Supporting Services</t>
  </si>
  <si>
    <t>Students - Program 2100</t>
  </si>
  <si>
    <t>Instructional Staff - Program 2200</t>
  </si>
  <si>
    <t>School Administration - Program 2400</t>
  </si>
  <si>
    <t>Operations and Maintenance - Program 2600</t>
  </si>
  <si>
    <t>Student Transportation - Program 2700</t>
  </si>
  <si>
    <t>Other Support - Program 2900</t>
  </si>
  <si>
    <t>Food Service Operations - Program 3100</t>
  </si>
  <si>
    <t>Community Services - Program 3300</t>
  </si>
  <si>
    <t>Education for Adults - Program 3400</t>
  </si>
  <si>
    <t>Property - Program 4000</t>
  </si>
  <si>
    <t>Other Uses - Program 5000s - including Transfers Out and/or Allocations Out as an expenditure</t>
  </si>
  <si>
    <t>0840</t>
  </si>
  <si>
    <t>21                       Food Service</t>
  </si>
  <si>
    <t>N/A</t>
  </si>
  <si>
    <t>70                      Fiduciary: Trust and Other Agency Funds: 70, 71, 75-79</t>
  </si>
  <si>
    <t xml:space="preserve">Component
Units and Other Reportable Funds </t>
  </si>
  <si>
    <t>39                        COP Debt</t>
  </si>
  <si>
    <t>General Administration - Program 2300, including Program 2303 and 2304</t>
  </si>
  <si>
    <t>Business Services - Program 2500, including Program 2501</t>
  </si>
  <si>
    <t>Central Support - Program 2800, including Program 2801</t>
  </si>
  <si>
    <t xml:space="preserve">06                 Supplemental Capital Construction, Technology, and
Maintenance Fund. </t>
  </si>
  <si>
    <t xml:space="preserve">46                 Supplemental Capital Construction, Technology, and
Maintenance Fund. </t>
  </si>
  <si>
    <t>APPROPRIATED RESERVES</t>
  </si>
  <si>
    <t>BUDGETED ENDING FUND BALANCE</t>
  </si>
  <si>
    <t>6710</t>
  </si>
  <si>
    <t>6720</t>
  </si>
  <si>
    <t>6721</t>
  </si>
  <si>
    <t>6722</t>
  </si>
  <si>
    <t>6723</t>
  </si>
  <si>
    <t>6724</t>
  </si>
  <si>
    <t>6725</t>
  </si>
  <si>
    <t>6726</t>
  </si>
  <si>
    <t>6727</t>
  </si>
  <si>
    <t>6750</t>
  </si>
  <si>
    <t>6760</t>
  </si>
  <si>
    <t>6770</t>
  </si>
  <si>
    <t>Enterprise Operations - Program 3200</t>
  </si>
  <si>
    <t>6790</t>
  </si>
  <si>
    <t>6791</t>
  </si>
  <si>
    <t>6792</t>
  </si>
  <si>
    <t>Use of a portion of beginning fund balance resolution required?</t>
  </si>
  <si>
    <t>Object
Source</t>
  </si>
  <si>
    <t>Salaries</t>
  </si>
  <si>
    <t>Employee Benefits</t>
  </si>
  <si>
    <t>Purchased Services</t>
  </si>
  <si>
    <t>Supplies and Materials</t>
  </si>
  <si>
    <t>Property</t>
  </si>
  <si>
    <t>Other</t>
  </si>
  <si>
    <t xml:space="preserve">   Non-spendable fund balance  (9900)</t>
  </si>
  <si>
    <t xml:space="preserve">   Restricted fund balance (9990)</t>
  </si>
  <si>
    <t xml:space="preserve">   TABOR 3% emergency reserve (9321)</t>
  </si>
  <si>
    <t xml:space="preserve">   TABOR multi year obligations (9322)</t>
  </si>
  <si>
    <t xml:space="preserve">   District emergency reserve (letter of credit or real estate) (9323)</t>
  </si>
  <si>
    <t xml:space="preserve">   Colorado Preschool Program (CPP) (9324)</t>
  </si>
  <si>
    <t xml:space="preserve">   Full day kindergarten reserve (9325)</t>
  </si>
  <si>
    <t xml:space="preserve">   Risk-related / restricted capital reserve (9326)</t>
  </si>
  <si>
    <t xml:space="preserve">   BEST capital renewal reserve (9327)</t>
  </si>
  <si>
    <t xml:space="preserve">   Committed fund balance (9900)</t>
  </si>
  <si>
    <t xml:space="preserve">   Committed fund balance (15% limit) (9200)</t>
  </si>
  <si>
    <t xml:space="preserve">   Assigned fund balance (9900)</t>
  </si>
  <si>
    <t xml:space="preserve">   Unassigned fund balance (9900)</t>
  </si>
  <si>
    <t xml:space="preserve">   Net investment in capital assets (9900)</t>
  </si>
  <si>
    <t xml:space="preserve">   Restricted net position (9900)</t>
  </si>
  <si>
    <t xml:space="preserve">   Unrestricted net position (9900)</t>
  </si>
  <si>
    <t>Total Instruction</t>
  </si>
  <si>
    <t>Total Students</t>
  </si>
  <si>
    <t>Total Instructional Staff</t>
  </si>
  <si>
    <t>Total School Administration</t>
  </si>
  <si>
    <t>Total Operations and Maintenance</t>
  </si>
  <si>
    <t>Total Student Transportation</t>
  </si>
  <si>
    <t>Total Central Support</t>
  </si>
  <si>
    <t>Total Other Support</t>
  </si>
  <si>
    <t>Total Enterprise Operations</t>
  </si>
  <si>
    <t>Total Community Services</t>
  </si>
  <si>
    <t>Total Education for Adults Services</t>
  </si>
  <si>
    <t>Total Supporting Services</t>
  </si>
  <si>
    <t>Total Property</t>
  </si>
  <si>
    <t>Total Other Uses</t>
  </si>
  <si>
    <t>Total Business Services</t>
  </si>
  <si>
    <t>Total Revenues</t>
  </si>
  <si>
    <t>Total Beginning Fund Balance and Reserves</t>
  </si>
  <si>
    <t>Total Allocations To/From Other Funds</t>
  </si>
  <si>
    <t>Total Expenditures</t>
  </si>
  <si>
    <t>Total Expenditures and Reserves</t>
  </si>
  <si>
    <t>Total Ending Fund Balance</t>
  </si>
  <si>
    <t>Total Available Beginning Fund Balance &amp; Revenues Less Total Expenditures &amp; Reserves Less Ending Fund Balance (Shall Equal Zero (0))</t>
  </si>
  <si>
    <t>Transfers To/From Other Funds</t>
  </si>
  <si>
    <t>Expenditures</t>
  </si>
  <si>
    <t>Available  Beginning Fund Balance &amp; Revenues (Plus Or Minus (If Revenue) Allocations And Transfers)</t>
  </si>
  <si>
    <t>Beginning Fund Balance
(Includes All Reserves)</t>
  </si>
  <si>
    <t>Revenues</t>
  </si>
  <si>
    <t>Other Reserved Fund Balance (9900)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</si>
  <si>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</si>
  <si>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</si>
  <si>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</si>
  <si>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</si>
  <si>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</si>
  <si>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FY2018-2019 SUMMARY BUDGET</t>
  </si>
  <si>
    <t>Total Reserves</t>
  </si>
  <si>
    <t>Yuma School District 1
District Code: 3200
Adopted OR Revised Budget
Adopted: June 11, 2018
Budgeted Pupil Count: 791.5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</si>
</sst>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8"/>
      <name val="Helv"/>
    </font>
    <font>
      <b/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53">
    <xf numFmtId="37" fontId="0" fillId="0" borderId="0" xfId="0"/>
    <xf numFmtId="49" fontId="1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0" xfId="0" applyNumberFormat="1" applyFont="1" applyFill="1"/>
    <xf numFmtId="37" fontId="2" fillId="0" borderId="0" xfId="0" applyFont="1" applyFill="1" applyBorder="1"/>
    <xf numFmtId="37" fontId="1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wrapText="1"/>
    </xf>
    <xf numFmtId="37" fontId="3" fillId="0" borderId="0" xfId="0" applyFont="1" applyFill="1" applyBorder="1"/>
    <xf numFmtId="41" fontId="3" fillId="0" borderId="0" xfId="0" applyNumberFormat="1" applyFont="1" applyFill="1" applyBorder="1"/>
    <xf numFmtId="49" fontId="1" fillId="0" borderId="0" xfId="0" applyNumberFormat="1" applyFont="1" applyFill="1" applyAlignment="1">
      <alignment horizontal="right" wrapText="1"/>
    </xf>
    <xf numFmtId="41" fontId="3" fillId="0" borderId="0" xfId="0" applyNumberFormat="1" applyFont="1" applyAlignment="1">
      <alignment horizontal="center"/>
    </xf>
    <xf numFmtId="37" fontId="1" fillId="0" borderId="0" xfId="0" applyNumberFormat="1" applyFont="1" applyAlignment="1">
      <alignment vertical="top" wrapText="1"/>
    </xf>
    <xf numFmtId="37" fontId="1" fillId="0" borderId="0" xfId="0" applyFont="1" applyFill="1" applyAlignment="1">
      <alignment vertical="top" wrapText="1"/>
    </xf>
    <xf numFmtId="37" fontId="1" fillId="0" borderId="0" xfId="0" applyFont="1" applyAlignment="1">
      <alignment vertical="top" wrapText="1"/>
    </xf>
    <xf numFmtId="37" fontId="3" fillId="0" borderId="0" xfId="0" applyFont="1" applyAlignment="1">
      <alignment vertical="top" wrapText="1"/>
    </xf>
    <xf numFmtId="37" fontId="1" fillId="0" borderId="2" xfId="0" applyFont="1" applyBorder="1" applyAlignment="1">
      <alignment vertical="top" wrapText="1"/>
    </xf>
    <xf numFmtId="37" fontId="1" fillId="0" borderId="2" xfId="0" applyFont="1" applyFill="1" applyBorder="1" applyAlignment="1">
      <alignment vertical="top" wrapText="1"/>
    </xf>
    <xf numFmtId="37" fontId="3" fillId="0" borderId="2" xfId="0" applyFont="1" applyBorder="1" applyAlignment="1">
      <alignment horizontal="left" vertical="top" wrapText="1" indent="1"/>
    </xf>
    <xf numFmtId="37" fontId="3" fillId="0" borderId="2" xfId="0" applyFont="1" applyBorder="1" applyAlignment="1">
      <alignment vertical="top" wrapText="1"/>
    </xf>
    <xf numFmtId="37" fontId="3" fillId="0" borderId="2" xfId="0" applyFont="1" applyFill="1" applyBorder="1" applyAlignment="1">
      <alignment vertical="top" wrapText="1"/>
    </xf>
    <xf numFmtId="49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right" wrapText="1"/>
    </xf>
    <xf numFmtId="49" fontId="3" fillId="0" borderId="0" xfId="0" applyNumberFormat="1" applyFont="1" applyBorder="1" applyAlignment="1">
      <alignment horizontal="right" wrapText="1"/>
    </xf>
    <xf numFmtId="49" fontId="1" fillId="0" borderId="0" xfId="0" applyNumberFormat="1" applyFont="1" applyFill="1" applyBorder="1" applyAlignment="1">
      <alignment horizontal="right" wrapText="1"/>
    </xf>
    <xf numFmtId="41" fontId="3" fillId="0" borderId="6" xfId="0" applyNumberFormat="1" applyFont="1" applyFill="1" applyBorder="1" applyProtection="1">
      <protection locked="0"/>
    </xf>
    <xf numFmtId="41" fontId="3" fillId="0" borderId="7" xfId="0" applyNumberFormat="1" applyFont="1" applyFill="1" applyBorder="1" applyProtection="1">
      <protection locked="0"/>
    </xf>
    <xf numFmtId="41" fontId="3" fillId="0" borderId="8" xfId="0" applyNumberFormat="1" applyFont="1" applyBorder="1"/>
    <xf numFmtId="41" fontId="1" fillId="0" borderId="6" xfId="0" applyNumberFormat="1" applyFont="1" applyFill="1" applyBorder="1" applyAlignment="1" applyProtection="1">
      <alignment horizontal="center" wrapText="1"/>
      <protection locked="0"/>
    </xf>
    <xf numFmtId="41" fontId="1" fillId="0" borderId="7" xfId="0" applyNumberFormat="1" applyFont="1" applyFill="1" applyBorder="1" applyAlignment="1" applyProtection="1">
      <alignment horizontal="center" wrapText="1"/>
      <protection locked="0"/>
    </xf>
    <xf numFmtId="41" fontId="1" fillId="0" borderId="8" xfId="0" applyNumberFormat="1" applyFont="1" applyFill="1" applyBorder="1" applyAlignment="1">
      <alignment horizontal="center" wrapText="1"/>
    </xf>
    <xf numFmtId="41" fontId="3" fillId="0" borderId="6" xfId="0" applyNumberFormat="1" applyFont="1" applyBorder="1"/>
    <xf numFmtId="41" fontId="3" fillId="0" borderId="7" xfId="0" applyNumberFormat="1" applyFont="1" applyBorder="1"/>
    <xf numFmtId="41" fontId="4" fillId="0" borderId="6" xfId="0" applyNumberFormat="1" applyFont="1" applyFill="1" applyBorder="1" applyProtection="1">
      <protection locked="0"/>
    </xf>
    <xf numFmtId="41" fontId="4" fillId="0" borderId="7" xfId="0" applyNumberFormat="1" applyFont="1" applyFill="1" applyBorder="1" applyProtection="1">
      <protection locked="0"/>
    </xf>
    <xf numFmtId="41" fontId="3" fillId="0" borderId="6" xfId="0" applyNumberFormat="1" applyFont="1" applyFill="1" applyBorder="1"/>
    <xf numFmtId="41" fontId="3" fillId="0" borderId="7" xfId="0" applyNumberFormat="1" applyFont="1" applyFill="1" applyBorder="1"/>
    <xf numFmtId="41" fontId="3" fillId="0" borderId="8" xfId="0" applyNumberFormat="1" applyFont="1" applyFill="1" applyBorder="1"/>
    <xf numFmtId="41" fontId="3" fillId="0" borderId="6" xfId="0" applyNumberFormat="1" applyFont="1" applyBorder="1" applyProtection="1">
      <protection locked="0"/>
    </xf>
    <xf numFmtId="41" fontId="3" fillId="0" borderId="7" xfId="0" applyNumberFormat="1" applyFont="1" applyBorder="1" applyProtection="1">
      <protection locked="0"/>
    </xf>
    <xf numFmtId="41" fontId="3" fillId="0" borderId="6" xfId="0" applyNumberFormat="1" applyFont="1" applyBorder="1" applyAlignment="1" applyProtection="1">
      <alignment horizontal="right"/>
      <protection locked="0"/>
    </xf>
    <xf numFmtId="41" fontId="3" fillId="0" borderId="7" xfId="0" applyNumberFormat="1" applyFont="1" applyBorder="1" applyAlignment="1" applyProtection="1">
      <alignment horizontal="right"/>
      <protection locked="0"/>
    </xf>
    <xf numFmtId="41" fontId="3" fillId="0" borderId="8" xfId="0" applyNumberFormat="1" applyFont="1" applyBorder="1" applyAlignment="1">
      <alignment horizontal="right"/>
    </xf>
    <xf numFmtId="41" fontId="1" fillId="0" borderId="10" xfId="0" applyNumberFormat="1" applyFont="1" applyFill="1" applyBorder="1" applyAlignment="1">
      <alignment horizontal="center" wrapText="1"/>
    </xf>
    <xf numFmtId="49" fontId="1" fillId="0" borderId="3" xfId="0" applyNumberFormat="1" applyFont="1" applyFill="1" applyBorder="1" applyAlignment="1" applyProtection="1">
      <alignment horizontal="center" wrapText="1"/>
      <protection locked="0"/>
    </xf>
    <xf numFmtId="41" fontId="1" fillId="0" borderId="9" xfId="0" applyNumberFormat="1" applyFont="1" applyFill="1" applyBorder="1" applyAlignment="1">
      <alignment horizontal="center" wrapText="1"/>
    </xf>
    <xf numFmtId="41" fontId="1" fillId="0" borderId="11" xfId="0" applyNumberFormat="1" applyFont="1" applyFill="1" applyBorder="1" applyAlignment="1">
      <alignment horizontal="center" wrapText="1"/>
    </xf>
    <xf numFmtId="37" fontId="1" fillId="0" borderId="5" xfId="0" applyFont="1" applyFill="1" applyBorder="1" applyAlignment="1" applyProtection="1">
      <alignment vertical="center" wrapText="1"/>
      <protection locked="0"/>
    </xf>
    <xf numFmtId="37" fontId="1" fillId="2" borderId="12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wrapText="1"/>
    </xf>
    <xf numFmtId="41" fontId="3" fillId="2" borderId="13" xfId="0" applyNumberFormat="1" applyFont="1" applyFill="1" applyBorder="1"/>
    <xf numFmtId="41" fontId="3" fillId="2" borderId="4" xfId="0" applyNumberFormat="1" applyFont="1" applyFill="1" applyBorder="1"/>
    <xf numFmtId="41" fontId="3" fillId="2" borderId="14" xfId="0" applyNumberFormat="1" applyFont="1" applyFill="1" applyBorder="1"/>
    <xf numFmtId="37" fontId="1" fillId="2" borderId="12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3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9"/>
  <sheetViews>
    <sheetView tabSelected="1" zoomScaleNormal="100" workbookViewId="0">
      <pane xSplit="2" ySplit="2" topLeftCell="R168" activePane="bottomRight" state="frozen"/>
      <selection activeCell="G13" sqref="G13"/>
      <selection pane="topRight" activeCell="G13" sqref="G13"/>
      <selection pane="bottomLeft" activeCell="G13" sqref="G13"/>
      <selection pane="bottomRight" activeCell="A170" sqref="A170"/>
    </sheetView>
  </sheetViews>
  <sheetFormatPr defaultColWidth="9.33203125" defaultRowHeight="12.75" x14ac:dyDescent="0.2"/>
  <cols>
    <col min="1" max="1" width="47.6640625" style="13" customWidth="1"/>
    <col min="2" max="2" width="14" style="1" bestFit="1" customWidth="1"/>
    <col min="3" max="29" width="18.6640625" style="2" customWidth="1"/>
    <col min="30" max="16384" width="9.33203125" style="4"/>
  </cols>
  <sheetData>
    <row r="1" spans="1:29" ht="13.5" thickBot="1" x14ac:dyDescent="0.25">
      <c r="A1" s="11" t="s">
        <v>139</v>
      </c>
      <c r="O1" s="3"/>
    </row>
    <row r="2" spans="1:29" s="5" customFormat="1" ht="102.75" thickBot="1" x14ac:dyDescent="0.25">
      <c r="A2" s="46" t="s">
        <v>141</v>
      </c>
      <c r="B2" s="43" t="s">
        <v>83</v>
      </c>
      <c r="C2" s="44" t="s">
        <v>0</v>
      </c>
      <c r="D2" s="42" t="s">
        <v>1</v>
      </c>
      <c r="E2" s="42" t="s">
        <v>2</v>
      </c>
      <c r="F2" s="42" t="s">
        <v>3</v>
      </c>
      <c r="G2" s="42" t="s">
        <v>54</v>
      </c>
      <c r="H2" s="42" t="s">
        <v>4</v>
      </c>
      <c r="I2" s="42" t="s">
        <v>62</v>
      </c>
      <c r="J2" s="42" t="s">
        <v>5</v>
      </c>
      <c r="K2" s="42" t="s">
        <v>6</v>
      </c>
      <c r="L2" s="42" t="s">
        <v>7</v>
      </c>
      <c r="M2" s="42" t="s">
        <v>8</v>
      </c>
      <c r="N2" s="42" t="s">
        <v>9</v>
      </c>
      <c r="O2" s="42" t="s">
        <v>58</v>
      </c>
      <c r="P2" s="42" t="s">
        <v>10</v>
      </c>
      <c r="Q2" s="42" t="s">
        <v>11</v>
      </c>
      <c r="R2" s="42" t="s">
        <v>12</v>
      </c>
      <c r="S2" s="42" t="s">
        <v>63</v>
      </c>
      <c r="T2" s="42" t="s">
        <v>13</v>
      </c>
      <c r="U2" s="42" t="s">
        <v>14</v>
      </c>
      <c r="V2" s="42" t="s">
        <v>15</v>
      </c>
      <c r="W2" s="42" t="s">
        <v>56</v>
      </c>
      <c r="X2" s="42" t="s">
        <v>16</v>
      </c>
      <c r="Y2" s="42" t="s">
        <v>17</v>
      </c>
      <c r="Z2" s="42" t="s">
        <v>18</v>
      </c>
      <c r="AA2" s="42" t="s">
        <v>19</v>
      </c>
      <c r="AB2" s="42" t="s">
        <v>57</v>
      </c>
      <c r="AC2" s="45" t="s">
        <v>20</v>
      </c>
    </row>
    <row r="3" spans="1:29" s="5" customFormat="1" ht="25.5" x14ac:dyDescent="0.2">
      <c r="A3" s="15" t="s">
        <v>131</v>
      </c>
      <c r="B3" s="6"/>
      <c r="C3" s="24">
        <v>5632253</v>
      </c>
      <c r="D3" s="25">
        <v>0</v>
      </c>
      <c r="E3" s="25">
        <v>0</v>
      </c>
      <c r="F3" s="25">
        <v>0</v>
      </c>
      <c r="G3" s="25">
        <v>14128</v>
      </c>
      <c r="H3" s="2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1043420</v>
      </c>
      <c r="O3" s="25">
        <v>0</v>
      </c>
      <c r="P3" s="25">
        <v>0</v>
      </c>
      <c r="Q3" s="25">
        <v>0</v>
      </c>
      <c r="R3" s="25">
        <v>0</v>
      </c>
      <c r="S3" s="25">
        <v>0</v>
      </c>
      <c r="T3" s="25">
        <v>0</v>
      </c>
      <c r="U3" s="25">
        <v>0</v>
      </c>
      <c r="V3" s="25">
        <v>0</v>
      </c>
      <c r="W3" s="25">
        <v>0</v>
      </c>
      <c r="X3" s="25">
        <v>0</v>
      </c>
      <c r="Y3" s="25">
        <v>0</v>
      </c>
      <c r="Z3" s="25">
        <v>0</v>
      </c>
      <c r="AA3" s="25">
        <v>0</v>
      </c>
      <c r="AB3" s="25">
        <v>0</v>
      </c>
      <c r="AC3" s="26">
        <f>C3+D3+E3+F3+M3+G3+H3+I3+J3+K3+L3+N3+P3+Q3+R3+S3+T3+U3+V3+W3+X3+Y3+Z3+AB3+AA3+O3</f>
        <v>6689801</v>
      </c>
    </row>
    <row r="4" spans="1:29" s="5" customFormat="1" ht="1.9" customHeight="1" x14ac:dyDescent="0.2">
      <c r="A4" s="16"/>
      <c r="B4" s="20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9"/>
    </row>
    <row r="5" spans="1:29" s="7" customFormat="1" x14ac:dyDescent="0.2">
      <c r="A5" s="15" t="s">
        <v>132</v>
      </c>
      <c r="B5" s="21"/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>
        <v>0</v>
      </c>
      <c r="S5" s="25"/>
      <c r="T5" s="25"/>
      <c r="U5" s="25"/>
      <c r="V5" s="25"/>
      <c r="W5" s="25"/>
      <c r="X5" s="25"/>
      <c r="Y5" s="25"/>
      <c r="Z5" s="25"/>
      <c r="AA5" s="25"/>
      <c r="AB5" s="25"/>
      <c r="AC5" s="26"/>
    </row>
    <row r="6" spans="1:29" s="7" customFormat="1" x14ac:dyDescent="0.2">
      <c r="A6" s="17" t="s">
        <v>21</v>
      </c>
      <c r="B6" s="22" t="s">
        <v>22</v>
      </c>
      <c r="C6" s="24">
        <v>2760857</v>
      </c>
      <c r="D6" s="25">
        <v>0</v>
      </c>
      <c r="E6" s="25">
        <v>0</v>
      </c>
      <c r="F6" s="25">
        <v>0</v>
      </c>
      <c r="G6" s="25">
        <v>67500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680300</v>
      </c>
      <c r="O6" s="25">
        <v>0</v>
      </c>
      <c r="P6" s="25">
        <v>0</v>
      </c>
      <c r="Q6" s="25">
        <v>0</v>
      </c>
      <c r="R6" s="25">
        <v>0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500000</v>
      </c>
      <c r="AA6" s="25">
        <v>0</v>
      </c>
      <c r="AB6" s="25">
        <v>0</v>
      </c>
      <c r="AC6" s="26">
        <f>C6+D6+E6+F6+M6+G6+H6+I6+J6+K6+L6+N6+P6+Q6+R6+S6+T6+U6+V6+W6+X6+Y6+Z6+AB6+AA6+O6</f>
        <v>4008657</v>
      </c>
    </row>
    <row r="7" spans="1:29" s="7" customFormat="1" x14ac:dyDescent="0.2">
      <c r="A7" s="17" t="s">
        <v>23</v>
      </c>
      <c r="B7" s="22" t="s">
        <v>24</v>
      </c>
      <c r="C7" s="24">
        <v>2279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6">
        <f>C7+D7+E7+F7+M7+G7+H7+I7+J7+K7+L7+N7+P7+Q7+R7+S7+T7+U7+V7+W7+X7+Y7+Z7+AB7+AA7+O7</f>
        <v>2279</v>
      </c>
    </row>
    <row r="8" spans="1:29" s="7" customFormat="1" x14ac:dyDescent="0.2">
      <c r="A8" s="17" t="s">
        <v>25</v>
      </c>
      <c r="B8" s="22" t="s">
        <v>26</v>
      </c>
      <c r="C8" s="24">
        <v>6038684</v>
      </c>
      <c r="D8" s="25">
        <v>0</v>
      </c>
      <c r="E8" s="25">
        <v>0</v>
      </c>
      <c r="F8" s="25">
        <v>0</v>
      </c>
      <c r="G8" s="25">
        <v>9375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6">
        <f>C8+D8+E8+F8+M8+G8+H8+I8+J8+K8+L8+N8+P8+Q8+R8+S8+T8+U8+V8+W8+X8+Y8+Z8+AB8+AA8+O8</f>
        <v>6048059</v>
      </c>
    </row>
    <row r="9" spans="1:29" s="7" customFormat="1" x14ac:dyDescent="0.2">
      <c r="A9" s="17" t="s">
        <v>27</v>
      </c>
      <c r="B9" s="22" t="s">
        <v>28</v>
      </c>
      <c r="C9" s="24">
        <v>212099</v>
      </c>
      <c r="D9" s="25">
        <v>0</v>
      </c>
      <c r="E9" s="25">
        <v>0</v>
      </c>
      <c r="F9" s="25">
        <v>0</v>
      </c>
      <c r="G9" s="25">
        <v>261581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6">
        <f>C9+D9+E9+F9+M9+G9+H9+I9+J9+K9+L9+N9+P9+Q9+R9+S9+T9+U9+V9+W9+X9+Y9+Z9+AB9+AA9+O9</f>
        <v>473680</v>
      </c>
    </row>
    <row r="10" spans="1:29" s="7" customFormat="1" x14ac:dyDescent="0.2">
      <c r="A10" s="47" t="s">
        <v>121</v>
      </c>
      <c r="B10" s="48"/>
      <c r="C10" s="49">
        <f t="shared" ref="C10:AB10" si="0">SUM(C6:C9)</f>
        <v>9013919</v>
      </c>
      <c r="D10" s="50">
        <f t="shared" si="0"/>
        <v>0</v>
      </c>
      <c r="E10" s="50">
        <f t="shared" si="0"/>
        <v>0</v>
      </c>
      <c r="F10" s="50">
        <f t="shared" si="0"/>
        <v>0</v>
      </c>
      <c r="G10" s="50">
        <f t="shared" si="0"/>
        <v>338456</v>
      </c>
      <c r="H10" s="50">
        <f t="shared" si="0"/>
        <v>0</v>
      </c>
      <c r="I10" s="50">
        <f t="shared" si="0"/>
        <v>0</v>
      </c>
      <c r="J10" s="50">
        <f t="shared" si="0"/>
        <v>0</v>
      </c>
      <c r="K10" s="50">
        <f t="shared" si="0"/>
        <v>0</v>
      </c>
      <c r="L10" s="50">
        <f t="shared" si="0"/>
        <v>0</v>
      </c>
      <c r="M10" s="50">
        <f t="shared" si="0"/>
        <v>0</v>
      </c>
      <c r="N10" s="50">
        <f t="shared" si="0"/>
        <v>680300</v>
      </c>
      <c r="O10" s="50">
        <f t="shared" si="0"/>
        <v>0</v>
      </c>
      <c r="P10" s="50">
        <f t="shared" si="0"/>
        <v>0</v>
      </c>
      <c r="Q10" s="50">
        <f t="shared" si="0"/>
        <v>0</v>
      </c>
      <c r="R10" s="50">
        <f t="shared" si="0"/>
        <v>0</v>
      </c>
      <c r="S10" s="50">
        <f t="shared" si="0"/>
        <v>0</v>
      </c>
      <c r="T10" s="50">
        <f t="shared" si="0"/>
        <v>0</v>
      </c>
      <c r="U10" s="50">
        <f t="shared" si="0"/>
        <v>0</v>
      </c>
      <c r="V10" s="50">
        <f t="shared" si="0"/>
        <v>0</v>
      </c>
      <c r="W10" s="50">
        <f t="shared" si="0"/>
        <v>0</v>
      </c>
      <c r="X10" s="50">
        <f t="shared" si="0"/>
        <v>0</v>
      </c>
      <c r="Y10" s="50">
        <f t="shared" si="0"/>
        <v>0</v>
      </c>
      <c r="Z10" s="50">
        <f t="shared" si="0"/>
        <v>500000</v>
      </c>
      <c r="AA10" s="50">
        <f t="shared" si="0"/>
        <v>0</v>
      </c>
      <c r="AB10" s="50">
        <f t="shared" si="0"/>
        <v>0</v>
      </c>
      <c r="AC10" s="51">
        <f>C10+D10+E10+F10+M10+G10+H10+I10+J10+K10+L10+N10+P10+Q10+R10+S10+T10+U10+V10+W10+X10+Y10+Z10+AB10+AA10+O10</f>
        <v>10532675</v>
      </c>
    </row>
    <row r="11" spans="1:29" s="7" customFormat="1" ht="1.9" customHeight="1" x14ac:dyDescent="0.2">
      <c r="A11" s="15"/>
      <c r="B11" s="21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26"/>
    </row>
    <row r="12" spans="1:29" s="7" customFormat="1" ht="25.5" x14ac:dyDescent="0.2">
      <c r="A12" s="47" t="s">
        <v>122</v>
      </c>
      <c r="B12" s="48"/>
      <c r="C12" s="49">
        <f t="shared" ref="C12:AB12" si="1">C3+C10</f>
        <v>14646172</v>
      </c>
      <c r="D12" s="50">
        <f t="shared" si="1"/>
        <v>0</v>
      </c>
      <c r="E12" s="50">
        <f t="shared" si="1"/>
        <v>0</v>
      </c>
      <c r="F12" s="50">
        <f t="shared" si="1"/>
        <v>0</v>
      </c>
      <c r="G12" s="50">
        <f t="shared" si="1"/>
        <v>352584</v>
      </c>
      <c r="H12" s="50">
        <f t="shared" si="1"/>
        <v>0</v>
      </c>
      <c r="I12" s="50">
        <f t="shared" si="1"/>
        <v>0</v>
      </c>
      <c r="J12" s="50">
        <f t="shared" si="1"/>
        <v>0</v>
      </c>
      <c r="K12" s="50">
        <f t="shared" si="1"/>
        <v>0</v>
      </c>
      <c r="L12" s="50">
        <f t="shared" si="1"/>
        <v>0</v>
      </c>
      <c r="M12" s="50">
        <f t="shared" si="1"/>
        <v>0</v>
      </c>
      <c r="N12" s="50">
        <f t="shared" si="1"/>
        <v>1723720</v>
      </c>
      <c r="O12" s="50">
        <f t="shared" si="1"/>
        <v>0</v>
      </c>
      <c r="P12" s="50">
        <f t="shared" si="1"/>
        <v>0</v>
      </c>
      <c r="Q12" s="50">
        <f t="shared" si="1"/>
        <v>0</v>
      </c>
      <c r="R12" s="50">
        <f t="shared" si="1"/>
        <v>0</v>
      </c>
      <c r="S12" s="50">
        <f t="shared" si="1"/>
        <v>0</v>
      </c>
      <c r="T12" s="50">
        <f t="shared" si="1"/>
        <v>0</v>
      </c>
      <c r="U12" s="50">
        <f t="shared" si="1"/>
        <v>0</v>
      </c>
      <c r="V12" s="50">
        <f t="shared" si="1"/>
        <v>0</v>
      </c>
      <c r="W12" s="50">
        <f t="shared" si="1"/>
        <v>0</v>
      </c>
      <c r="X12" s="50">
        <f t="shared" si="1"/>
        <v>0</v>
      </c>
      <c r="Y12" s="50">
        <f t="shared" si="1"/>
        <v>0</v>
      </c>
      <c r="Z12" s="50">
        <f t="shared" si="1"/>
        <v>500000</v>
      </c>
      <c r="AA12" s="50">
        <f t="shared" si="1"/>
        <v>0</v>
      </c>
      <c r="AB12" s="50">
        <f t="shared" si="1"/>
        <v>0</v>
      </c>
      <c r="AC12" s="51">
        <f>C12+D12+E12+F12+M12+G12+H12+I12+J12+K12+L12+N12+P12+Q12+R12+S12+T12+U12+V12+W12+X12+Y12+Z12+AB12+AA12+O12</f>
        <v>17222476</v>
      </c>
    </row>
    <row r="13" spans="1:29" s="7" customFormat="1" ht="1.9" customHeight="1" x14ac:dyDescent="0.2">
      <c r="A13" s="15" t="s">
        <v>29</v>
      </c>
      <c r="B13" s="21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26"/>
    </row>
    <row r="14" spans="1:29" s="7" customFormat="1" ht="25.5" x14ac:dyDescent="0.2">
      <c r="A14" s="18" t="s">
        <v>123</v>
      </c>
      <c r="B14" s="22" t="s">
        <v>30</v>
      </c>
      <c r="C14" s="32">
        <v>-712286</v>
      </c>
      <c r="D14" s="33">
        <v>0</v>
      </c>
      <c r="E14" s="33">
        <v>0</v>
      </c>
      <c r="F14" s="33">
        <v>0</v>
      </c>
      <c r="G14" s="33">
        <v>62157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26">
        <f>C14+D14+E14+F14+M14+G14+H14+I14+J14+K14+L14+N14+P14+Q14+R14+S14+T14+U14+V14+W14+X14+Y14+Z14+AB14+AA14+O14</f>
        <v>-650129</v>
      </c>
    </row>
    <row r="15" spans="1:29" s="7" customFormat="1" x14ac:dyDescent="0.2">
      <c r="A15" s="18" t="s">
        <v>128</v>
      </c>
      <c r="B15" s="22" t="s">
        <v>31</v>
      </c>
      <c r="C15" s="24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650129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6">
        <f>C15+D15+E15+F15+M15+G15+H15+I15+J15+K15+L15+N15+P15+Q15+R15+S15+T15+U15+V15+W15+X15+Y15+Z15+AB15+AA15+O15</f>
        <v>650129</v>
      </c>
    </row>
    <row r="16" spans="1:29" s="7" customFormat="1" ht="38.25" x14ac:dyDescent="0.2">
      <c r="A16" s="18" t="s">
        <v>32</v>
      </c>
      <c r="B16" s="22" t="s">
        <v>33</v>
      </c>
      <c r="C16" s="24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6">
        <f>C16+D16+E16+F16+M16+G16+H16+I16+J16+K16+L16+N16+P16+Q16+R16+S16+T16+U16+V16+W16+X16+Y16+Z16+AB16+AA16+O16</f>
        <v>0</v>
      </c>
    </row>
    <row r="17" spans="1:29" s="7" customFormat="1" ht="1.9" customHeight="1" x14ac:dyDescent="0.2">
      <c r="A17" s="15"/>
      <c r="B17" s="21"/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26"/>
    </row>
    <row r="18" spans="1:29" s="7" customFormat="1" ht="38.25" x14ac:dyDescent="0.2">
      <c r="A18" s="47" t="s">
        <v>130</v>
      </c>
      <c r="B18" s="48"/>
      <c r="C18" s="49">
        <f t="shared" ref="C18:AB18" si="2">C12+C14+C15+C16</f>
        <v>13933886</v>
      </c>
      <c r="D18" s="50">
        <f t="shared" si="2"/>
        <v>0</v>
      </c>
      <c r="E18" s="50">
        <f t="shared" si="2"/>
        <v>0</v>
      </c>
      <c r="F18" s="50">
        <f t="shared" si="2"/>
        <v>0</v>
      </c>
      <c r="G18" s="50">
        <f t="shared" si="2"/>
        <v>414741</v>
      </c>
      <c r="H18" s="50">
        <f t="shared" si="2"/>
        <v>0</v>
      </c>
      <c r="I18" s="50">
        <f t="shared" si="2"/>
        <v>0</v>
      </c>
      <c r="J18" s="50">
        <f t="shared" si="2"/>
        <v>0</v>
      </c>
      <c r="K18" s="50">
        <f t="shared" si="2"/>
        <v>0</v>
      </c>
      <c r="L18" s="50">
        <f t="shared" si="2"/>
        <v>0</v>
      </c>
      <c r="M18" s="50">
        <f t="shared" si="2"/>
        <v>0</v>
      </c>
      <c r="N18" s="50">
        <f t="shared" si="2"/>
        <v>1723720</v>
      </c>
      <c r="O18" s="50">
        <f t="shared" si="2"/>
        <v>0</v>
      </c>
      <c r="P18" s="50">
        <f t="shared" si="2"/>
        <v>0</v>
      </c>
      <c r="Q18" s="50">
        <f t="shared" si="2"/>
        <v>0</v>
      </c>
      <c r="R18" s="50">
        <f t="shared" si="2"/>
        <v>650129</v>
      </c>
      <c r="S18" s="50">
        <f t="shared" si="2"/>
        <v>0</v>
      </c>
      <c r="T18" s="50">
        <f t="shared" si="2"/>
        <v>0</v>
      </c>
      <c r="U18" s="50">
        <f t="shared" si="2"/>
        <v>0</v>
      </c>
      <c r="V18" s="50">
        <f t="shared" si="2"/>
        <v>0</v>
      </c>
      <c r="W18" s="50">
        <f t="shared" si="2"/>
        <v>0</v>
      </c>
      <c r="X18" s="50">
        <f t="shared" si="2"/>
        <v>0</v>
      </c>
      <c r="Y18" s="50">
        <f t="shared" si="2"/>
        <v>0</v>
      </c>
      <c r="Z18" s="50">
        <f t="shared" si="2"/>
        <v>500000</v>
      </c>
      <c r="AA18" s="50">
        <f t="shared" si="2"/>
        <v>0</v>
      </c>
      <c r="AB18" s="50">
        <f t="shared" si="2"/>
        <v>0</v>
      </c>
      <c r="AC18" s="51">
        <f>C18+D18+E18+F18+M18+G18+H18+I18+J18+K18+L18+N18+P18+Q18+R18+S18+T18+U18+V18+W18+X18+Y18+Z18+AB18+AA18+O18</f>
        <v>17222476</v>
      </c>
    </row>
    <row r="19" spans="1:29" s="7" customFormat="1" ht="1.9" customHeight="1" x14ac:dyDescent="0.2">
      <c r="A19" s="16"/>
      <c r="B19" s="23"/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6"/>
    </row>
    <row r="20" spans="1:29" s="7" customFormat="1" x14ac:dyDescent="0.2">
      <c r="A20" s="15" t="s">
        <v>129</v>
      </c>
      <c r="B20" s="21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26"/>
    </row>
    <row r="21" spans="1:29" s="7" customFormat="1" x14ac:dyDescent="0.2">
      <c r="A21" s="15" t="s">
        <v>34</v>
      </c>
      <c r="B21" s="21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26"/>
    </row>
    <row r="22" spans="1:29" s="7" customFormat="1" x14ac:dyDescent="0.2">
      <c r="A22" s="17" t="s">
        <v>84</v>
      </c>
      <c r="B22" s="22" t="s">
        <v>35</v>
      </c>
      <c r="C22" s="24">
        <v>3583941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6">
        <f t="shared" ref="AC22:AC28" si="3">C22+D22+E22+F22+M22+G22+H22+I22+J22+K22+L22+N22+P22+Q22+R22+S22+T22+U22+V22+W22+X22+Y22+Z22+AB22+AA22+O22</f>
        <v>3583941</v>
      </c>
    </row>
    <row r="23" spans="1:29" s="7" customFormat="1" x14ac:dyDescent="0.2">
      <c r="A23" s="17" t="s">
        <v>85</v>
      </c>
      <c r="B23" s="22" t="s">
        <v>36</v>
      </c>
      <c r="C23" s="24">
        <v>1437321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6">
        <f t="shared" si="3"/>
        <v>1437321</v>
      </c>
    </row>
    <row r="24" spans="1:29" s="7" customFormat="1" ht="25.5" x14ac:dyDescent="0.2">
      <c r="A24" s="17" t="s">
        <v>86</v>
      </c>
      <c r="B24" s="22" t="s">
        <v>37</v>
      </c>
      <c r="C24" s="24">
        <v>405901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800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6">
        <f t="shared" si="3"/>
        <v>406701</v>
      </c>
    </row>
    <row r="25" spans="1:29" s="7" customFormat="1" x14ac:dyDescent="0.2">
      <c r="A25" s="17" t="s">
        <v>87</v>
      </c>
      <c r="B25" s="22" t="s">
        <v>38</v>
      </c>
      <c r="C25" s="24">
        <v>203944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6">
        <f t="shared" si="3"/>
        <v>203944</v>
      </c>
    </row>
    <row r="26" spans="1:29" s="7" customFormat="1" x14ac:dyDescent="0.2">
      <c r="A26" s="17" t="s">
        <v>88</v>
      </c>
      <c r="B26" s="22" t="s">
        <v>39</v>
      </c>
      <c r="C26" s="24">
        <v>85930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6">
        <f t="shared" si="3"/>
        <v>85930</v>
      </c>
    </row>
    <row r="27" spans="1:29" s="7" customFormat="1" x14ac:dyDescent="0.2">
      <c r="A27" s="17" t="s">
        <v>89</v>
      </c>
      <c r="B27" s="22" t="s">
        <v>40</v>
      </c>
      <c r="C27" s="24">
        <v>25240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679500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6">
        <f t="shared" si="3"/>
        <v>704740</v>
      </c>
    </row>
    <row r="28" spans="1:29" s="7" customFormat="1" x14ac:dyDescent="0.2">
      <c r="A28" s="52" t="s">
        <v>106</v>
      </c>
      <c r="B28" s="48"/>
      <c r="C28" s="49">
        <f t="shared" ref="C28:AB28" si="4">SUM(C22:C27)</f>
        <v>5742277</v>
      </c>
      <c r="D28" s="50">
        <f t="shared" si="4"/>
        <v>0</v>
      </c>
      <c r="E28" s="50">
        <f t="shared" si="4"/>
        <v>0</v>
      </c>
      <c r="F28" s="50">
        <f t="shared" si="4"/>
        <v>0</v>
      </c>
      <c r="G28" s="50">
        <f t="shared" si="4"/>
        <v>0</v>
      </c>
      <c r="H28" s="50">
        <f t="shared" si="4"/>
        <v>0</v>
      </c>
      <c r="I28" s="50">
        <f t="shared" si="4"/>
        <v>0</v>
      </c>
      <c r="J28" s="50">
        <f t="shared" si="4"/>
        <v>0</v>
      </c>
      <c r="K28" s="50">
        <f t="shared" si="4"/>
        <v>0</v>
      </c>
      <c r="L28" s="50">
        <f t="shared" si="4"/>
        <v>0</v>
      </c>
      <c r="M28" s="50">
        <f t="shared" si="4"/>
        <v>0</v>
      </c>
      <c r="N28" s="50">
        <f t="shared" si="4"/>
        <v>680300</v>
      </c>
      <c r="O28" s="50">
        <f t="shared" si="4"/>
        <v>0</v>
      </c>
      <c r="P28" s="50">
        <f t="shared" si="4"/>
        <v>0</v>
      </c>
      <c r="Q28" s="50">
        <f t="shared" si="4"/>
        <v>0</v>
      </c>
      <c r="R28" s="50">
        <f t="shared" si="4"/>
        <v>0</v>
      </c>
      <c r="S28" s="50">
        <f t="shared" si="4"/>
        <v>0</v>
      </c>
      <c r="T28" s="50">
        <f t="shared" si="4"/>
        <v>0</v>
      </c>
      <c r="U28" s="50">
        <f t="shared" si="4"/>
        <v>0</v>
      </c>
      <c r="V28" s="50">
        <f t="shared" si="4"/>
        <v>0</v>
      </c>
      <c r="W28" s="50">
        <f t="shared" si="4"/>
        <v>0</v>
      </c>
      <c r="X28" s="50">
        <f t="shared" si="4"/>
        <v>0</v>
      </c>
      <c r="Y28" s="50">
        <f t="shared" si="4"/>
        <v>0</v>
      </c>
      <c r="Z28" s="50">
        <f t="shared" si="4"/>
        <v>0</v>
      </c>
      <c r="AA28" s="50">
        <f t="shared" si="4"/>
        <v>0</v>
      </c>
      <c r="AB28" s="50">
        <f t="shared" si="4"/>
        <v>0</v>
      </c>
      <c r="AC28" s="51">
        <f t="shared" si="3"/>
        <v>6422577</v>
      </c>
    </row>
    <row r="29" spans="1:29" s="7" customFormat="1" x14ac:dyDescent="0.2">
      <c r="A29" s="15" t="s">
        <v>41</v>
      </c>
      <c r="B29" s="21"/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26"/>
    </row>
    <row r="30" spans="1:29" s="7" customFormat="1" x14ac:dyDescent="0.2">
      <c r="A30" s="15" t="s">
        <v>42</v>
      </c>
      <c r="B30" s="21"/>
      <c r="C30" s="30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26"/>
    </row>
    <row r="31" spans="1:29" s="7" customFormat="1" x14ac:dyDescent="0.2">
      <c r="A31" s="17" t="s">
        <v>84</v>
      </c>
      <c r="B31" s="22" t="s">
        <v>35</v>
      </c>
      <c r="C31" s="37">
        <v>270114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26">
        <f t="shared" ref="AC31:AC37" si="5">C31+D31+E31+F31+M31+G31+H31+I31+J31+K31+L31+N31+P31+Q31+R31+S31+T31+U31+V31+W31+X31+Y31+Z31+AB31+AA31+O31</f>
        <v>270114</v>
      </c>
    </row>
    <row r="32" spans="1:29" s="7" customFormat="1" x14ac:dyDescent="0.2">
      <c r="A32" s="17" t="s">
        <v>85</v>
      </c>
      <c r="B32" s="22" t="s">
        <v>36</v>
      </c>
      <c r="C32" s="37">
        <v>103232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26">
        <f t="shared" si="5"/>
        <v>103232</v>
      </c>
    </row>
    <row r="33" spans="1:29" s="7" customFormat="1" ht="25.5" x14ac:dyDescent="0.2">
      <c r="A33" s="17" t="s">
        <v>86</v>
      </c>
      <c r="B33" s="22" t="s">
        <v>37</v>
      </c>
      <c r="C33" s="37">
        <v>2991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26">
        <f t="shared" si="5"/>
        <v>2991</v>
      </c>
    </row>
    <row r="34" spans="1:29" s="7" customFormat="1" x14ac:dyDescent="0.2">
      <c r="A34" s="17" t="s">
        <v>87</v>
      </c>
      <c r="B34" s="22" t="s">
        <v>38</v>
      </c>
      <c r="C34" s="37">
        <v>200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26">
        <f t="shared" si="5"/>
        <v>200</v>
      </c>
    </row>
    <row r="35" spans="1:29" s="7" customFormat="1" x14ac:dyDescent="0.2">
      <c r="A35" s="17" t="s">
        <v>88</v>
      </c>
      <c r="B35" s="22" t="s">
        <v>39</v>
      </c>
      <c r="C35" s="37">
        <v>75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26">
        <f t="shared" si="5"/>
        <v>75</v>
      </c>
    </row>
    <row r="36" spans="1:29" s="7" customFormat="1" x14ac:dyDescent="0.2">
      <c r="A36" s="17" t="s">
        <v>89</v>
      </c>
      <c r="B36" s="22" t="s">
        <v>40</v>
      </c>
      <c r="C36" s="37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26">
        <f t="shared" si="5"/>
        <v>0</v>
      </c>
    </row>
    <row r="37" spans="1:29" s="7" customFormat="1" x14ac:dyDescent="0.2">
      <c r="A37" s="52" t="s">
        <v>107</v>
      </c>
      <c r="B37" s="48"/>
      <c r="C37" s="49">
        <f t="shared" ref="C37:AB37" si="6">SUM(C31:C36)</f>
        <v>376612</v>
      </c>
      <c r="D37" s="50">
        <f t="shared" si="6"/>
        <v>0</v>
      </c>
      <c r="E37" s="50">
        <f t="shared" si="6"/>
        <v>0</v>
      </c>
      <c r="F37" s="50">
        <f t="shared" si="6"/>
        <v>0</v>
      </c>
      <c r="G37" s="50">
        <f t="shared" si="6"/>
        <v>0</v>
      </c>
      <c r="H37" s="50">
        <f t="shared" si="6"/>
        <v>0</v>
      </c>
      <c r="I37" s="50">
        <f t="shared" si="6"/>
        <v>0</v>
      </c>
      <c r="J37" s="50">
        <f t="shared" si="6"/>
        <v>0</v>
      </c>
      <c r="K37" s="50">
        <f t="shared" si="6"/>
        <v>0</v>
      </c>
      <c r="L37" s="50">
        <f t="shared" si="6"/>
        <v>0</v>
      </c>
      <c r="M37" s="50">
        <f t="shared" si="6"/>
        <v>0</v>
      </c>
      <c r="N37" s="50">
        <f t="shared" si="6"/>
        <v>0</v>
      </c>
      <c r="O37" s="50">
        <f t="shared" si="6"/>
        <v>0</v>
      </c>
      <c r="P37" s="50">
        <f t="shared" si="6"/>
        <v>0</v>
      </c>
      <c r="Q37" s="50">
        <f t="shared" si="6"/>
        <v>0</v>
      </c>
      <c r="R37" s="50">
        <f t="shared" si="6"/>
        <v>0</v>
      </c>
      <c r="S37" s="50">
        <f t="shared" si="6"/>
        <v>0</v>
      </c>
      <c r="T37" s="50">
        <f t="shared" si="6"/>
        <v>0</v>
      </c>
      <c r="U37" s="50">
        <f t="shared" si="6"/>
        <v>0</v>
      </c>
      <c r="V37" s="50">
        <f t="shared" si="6"/>
        <v>0</v>
      </c>
      <c r="W37" s="50">
        <f t="shared" si="6"/>
        <v>0</v>
      </c>
      <c r="X37" s="50">
        <f t="shared" si="6"/>
        <v>0</v>
      </c>
      <c r="Y37" s="50">
        <f t="shared" si="6"/>
        <v>0</v>
      </c>
      <c r="Z37" s="50">
        <f t="shared" si="6"/>
        <v>0</v>
      </c>
      <c r="AA37" s="50">
        <f t="shared" si="6"/>
        <v>0</v>
      </c>
      <c r="AB37" s="50">
        <f t="shared" si="6"/>
        <v>0</v>
      </c>
      <c r="AC37" s="51">
        <f t="shared" si="5"/>
        <v>376612</v>
      </c>
    </row>
    <row r="38" spans="1:29" s="7" customFormat="1" ht="1.9" customHeight="1" x14ac:dyDescent="0.2">
      <c r="A38" s="15"/>
      <c r="B38" s="21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26"/>
    </row>
    <row r="39" spans="1:29" s="7" customFormat="1" x14ac:dyDescent="0.2">
      <c r="A39" s="15" t="s">
        <v>43</v>
      </c>
      <c r="B39" s="21"/>
      <c r="C39" s="30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26"/>
    </row>
    <row r="40" spans="1:29" s="7" customFormat="1" x14ac:dyDescent="0.2">
      <c r="A40" s="17" t="s">
        <v>84</v>
      </c>
      <c r="B40" s="22" t="s">
        <v>35</v>
      </c>
      <c r="C40" s="37">
        <v>140210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26">
        <f t="shared" ref="AC40:AC46" si="7">C40+D40+E40+F40+M40+G40+H40+I40+J40+K40+L40+N40+P40+Q40+R40+S40+T40+U40+V40+W40+X40+Y40+Z40+AB40+AA40+O40</f>
        <v>140210</v>
      </c>
    </row>
    <row r="41" spans="1:29" s="7" customFormat="1" x14ac:dyDescent="0.2">
      <c r="A41" s="17" t="s">
        <v>85</v>
      </c>
      <c r="B41" s="22" t="s">
        <v>36</v>
      </c>
      <c r="C41" s="37">
        <v>57399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26">
        <f t="shared" si="7"/>
        <v>57399</v>
      </c>
    </row>
    <row r="42" spans="1:29" s="7" customFormat="1" ht="25.5" x14ac:dyDescent="0.2">
      <c r="A42" s="17" t="s">
        <v>86</v>
      </c>
      <c r="B42" s="22" t="s">
        <v>37</v>
      </c>
      <c r="C42" s="37">
        <v>78665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26">
        <f t="shared" si="7"/>
        <v>78665</v>
      </c>
    </row>
    <row r="43" spans="1:29" s="7" customFormat="1" x14ac:dyDescent="0.2">
      <c r="A43" s="17" t="s">
        <v>87</v>
      </c>
      <c r="B43" s="22" t="s">
        <v>38</v>
      </c>
      <c r="C43" s="37">
        <v>10787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26">
        <f t="shared" si="7"/>
        <v>10787</v>
      </c>
    </row>
    <row r="44" spans="1:29" s="7" customFormat="1" x14ac:dyDescent="0.2">
      <c r="A44" s="17" t="s">
        <v>88</v>
      </c>
      <c r="B44" s="22" t="s">
        <v>39</v>
      </c>
      <c r="C44" s="37">
        <v>2200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26">
        <f t="shared" si="7"/>
        <v>2200</v>
      </c>
    </row>
    <row r="45" spans="1:29" s="7" customFormat="1" x14ac:dyDescent="0.2">
      <c r="A45" s="17" t="s">
        <v>89</v>
      </c>
      <c r="B45" s="22" t="s">
        <v>40</v>
      </c>
      <c r="C45" s="37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26">
        <f t="shared" si="7"/>
        <v>0</v>
      </c>
    </row>
    <row r="46" spans="1:29" s="7" customFormat="1" x14ac:dyDescent="0.2">
      <c r="A46" s="52" t="s">
        <v>108</v>
      </c>
      <c r="B46" s="48"/>
      <c r="C46" s="49">
        <f t="shared" ref="C46:AB46" si="8">SUM(C40:C45)</f>
        <v>289261</v>
      </c>
      <c r="D46" s="50">
        <f t="shared" si="8"/>
        <v>0</v>
      </c>
      <c r="E46" s="50">
        <f t="shared" si="8"/>
        <v>0</v>
      </c>
      <c r="F46" s="50">
        <f t="shared" si="8"/>
        <v>0</v>
      </c>
      <c r="G46" s="50">
        <f t="shared" si="8"/>
        <v>0</v>
      </c>
      <c r="H46" s="50">
        <f t="shared" si="8"/>
        <v>0</v>
      </c>
      <c r="I46" s="50">
        <f t="shared" si="8"/>
        <v>0</v>
      </c>
      <c r="J46" s="50">
        <f t="shared" si="8"/>
        <v>0</v>
      </c>
      <c r="K46" s="50">
        <f t="shared" si="8"/>
        <v>0</v>
      </c>
      <c r="L46" s="50">
        <f t="shared" si="8"/>
        <v>0</v>
      </c>
      <c r="M46" s="50">
        <f t="shared" si="8"/>
        <v>0</v>
      </c>
      <c r="N46" s="50">
        <f t="shared" si="8"/>
        <v>0</v>
      </c>
      <c r="O46" s="50">
        <f t="shared" si="8"/>
        <v>0</v>
      </c>
      <c r="P46" s="50">
        <f t="shared" si="8"/>
        <v>0</v>
      </c>
      <c r="Q46" s="50">
        <f t="shared" si="8"/>
        <v>0</v>
      </c>
      <c r="R46" s="50">
        <f t="shared" si="8"/>
        <v>0</v>
      </c>
      <c r="S46" s="50">
        <f t="shared" si="8"/>
        <v>0</v>
      </c>
      <c r="T46" s="50">
        <f t="shared" si="8"/>
        <v>0</v>
      </c>
      <c r="U46" s="50">
        <f t="shared" si="8"/>
        <v>0</v>
      </c>
      <c r="V46" s="50">
        <f t="shared" si="8"/>
        <v>0</v>
      </c>
      <c r="W46" s="50">
        <f t="shared" si="8"/>
        <v>0</v>
      </c>
      <c r="X46" s="50">
        <f t="shared" si="8"/>
        <v>0</v>
      </c>
      <c r="Y46" s="50">
        <f t="shared" si="8"/>
        <v>0</v>
      </c>
      <c r="Z46" s="50">
        <f t="shared" si="8"/>
        <v>0</v>
      </c>
      <c r="AA46" s="50">
        <f t="shared" si="8"/>
        <v>0</v>
      </c>
      <c r="AB46" s="50">
        <f t="shared" si="8"/>
        <v>0</v>
      </c>
      <c r="AC46" s="51">
        <f t="shared" si="7"/>
        <v>289261</v>
      </c>
    </row>
    <row r="47" spans="1:29" s="7" customFormat="1" ht="1.9" customHeight="1" x14ac:dyDescent="0.2">
      <c r="A47" s="15"/>
      <c r="B47" s="21"/>
      <c r="C47" s="30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26"/>
    </row>
    <row r="48" spans="1:29" s="7" customFormat="1" ht="25.5" x14ac:dyDescent="0.2">
      <c r="A48" s="15" t="s">
        <v>59</v>
      </c>
      <c r="B48" s="21"/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26"/>
    </row>
    <row r="49" spans="1:29" s="7" customFormat="1" x14ac:dyDescent="0.2">
      <c r="A49" s="17" t="s">
        <v>84</v>
      </c>
      <c r="B49" s="22" t="s">
        <v>35</v>
      </c>
      <c r="C49" s="24">
        <v>151390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6">
        <f t="shared" ref="AC49:AC55" si="9">C49+D49+E49+F49+M49+G49+H49+I49+J49+K49+L49+N49+P49+Q49+R49+S49+T49+U49+V49+W49+X49+Y49+Z49+AB49+AA49+O49</f>
        <v>151390</v>
      </c>
    </row>
    <row r="50" spans="1:29" s="7" customFormat="1" x14ac:dyDescent="0.2">
      <c r="A50" s="17" t="s">
        <v>85</v>
      </c>
      <c r="B50" s="22" t="s">
        <v>36</v>
      </c>
      <c r="C50" s="24">
        <v>50109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6">
        <f t="shared" si="9"/>
        <v>50109</v>
      </c>
    </row>
    <row r="51" spans="1:29" s="7" customFormat="1" ht="25.5" x14ac:dyDescent="0.2">
      <c r="A51" s="17" t="s">
        <v>86</v>
      </c>
      <c r="B51" s="22" t="s">
        <v>37</v>
      </c>
      <c r="C51" s="24">
        <v>67200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6">
        <f t="shared" si="9"/>
        <v>67200</v>
      </c>
    </row>
    <row r="52" spans="1:29" s="7" customFormat="1" x14ac:dyDescent="0.2">
      <c r="A52" s="17" t="s">
        <v>87</v>
      </c>
      <c r="B52" s="22" t="s">
        <v>38</v>
      </c>
      <c r="C52" s="24">
        <v>6150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6">
        <f t="shared" si="9"/>
        <v>6150</v>
      </c>
    </row>
    <row r="53" spans="1:29" s="7" customFormat="1" x14ac:dyDescent="0.2">
      <c r="A53" s="17" t="s">
        <v>88</v>
      </c>
      <c r="B53" s="22" t="s">
        <v>39</v>
      </c>
      <c r="C53" s="24">
        <v>1000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6">
        <f t="shared" si="9"/>
        <v>1000</v>
      </c>
    </row>
    <row r="54" spans="1:29" s="7" customFormat="1" x14ac:dyDescent="0.2">
      <c r="A54" s="17" t="s">
        <v>89</v>
      </c>
      <c r="B54" s="22" t="s">
        <v>40</v>
      </c>
      <c r="C54" s="24">
        <v>17100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6">
        <f t="shared" si="9"/>
        <v>17100</v>
      </c>
    </row>
    <row r="55" spans="1:29" s="7" customFormat="1" x14ac:dyDescent="0.2">
      <c r="A55" s="52" t="s">
        <v>109</v>
      </c>
      <c r="B55" s="48"/>
      <c r="C55" s="49">
        <f t="shared" ref="C55:AB55" si="10">SUM(C49:C54)</f>
        <v>292949</v>
      </c>
      <c r="D55" s="50">
        <f t="shared" si="10"/>
        <v>0</v>
      </c>
      <c r="E55" s="50">
        <f t="shared" si="10"/>
        <v>0</v>
      </c>
      <c r="F55" s="50">
        <f t="shared" si="10"/>
        <v>0</v>
      </c>
      <c r="G55" s="50">
        <f t="shared" si="10"/>
        <v>0</v>
      </c>
      <c r="H55" s="50">
        <f t="shared" si="10"/>
        <v>0</v>
      </c>
      <c r="I55" s="50">
        <f t="shared" si="10"/>
        <v>0</v>
      </c>
      <c r="J55" s="50">
        <f t="shared" si="10"/>
        <v>0</v>
      </c>
      <c r="K55" s="50">
        <f t="shared" si="10"/>
        <v>0</v>
      </c>
      <c r="L55" s="50">
        <f t="shared" si="10"/>
        <v>0</v>
      </c>
      <c r="M55" s="50">
        <f t="shared" si="10"/>
        <v>0</v>
      </c>
      <c r="N55" s="50">
        <f t="shared" si="10"/>
        <v>0</v>
      </c>
      <c r="O55" s="50">
        <f t="shared" si="10"/>
        <v>0</v>
      </c>
      <c r="P55" s="50">
        <f t="shared" si="10"/>
        <v>0</v>
      </c>
      <c r="Q55" s="50">
        <f t="shared" si="10"/>
        <v>0</v>
      </c>
      <c r="R55" s="50">
        <f t="shared" si="10"/>
        <v>0</v>
      </c>
      <c r="S55" s="50">
        <f t="shared" si="10"/>
        <v>0</v>
      </c>
      <c r="T55" s="50">
        <f t="shared" si="10"/>
        <v>0</v>
      </c>
      <c r="U55" s="50">
        <f t="shared" si="10"/>
        <v>0</v>
      </c>
      <c r="V55" s="50">
        <f t="shared" si="10"/>
        <v>0</v>
      </c>
      <c r="W55" s="50">
        <f t="shared" si="10"/>
        <v>0</v>
      </c>
      <c r="X55" s="50">
        <f t="shared" si="10"/>
        <v>0</v>
      </c>
      <c r="Y55" s="50">
        <f t="shared" si="10"/>
        <v>0</v>
      </c>
      <c r="Z55" s="50">
        <f t="shared" si="10"/>
        <v>0</v>
      </c>
      <c r="AA55" s="50">
        <f t="shared" si="10"/>
        <v>0</v>
      </c>
      <c r="AB55" s="50">
        <f t="shared" si="10"/>
        <v>0</v>
      </c>
      <c r="AC55" s="51">
        <f t="shared" si="9"/>
        <v>292949</v>
      </c>
    </row>
    <row r="56" spans="1:29" s="7" customFormat="1" ht="1.9" customHeight="1" x14ac:dyDescent="0.2">
      <c r="A56" s="15"/>
      <c r="B56" s="21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26"/>
    </row>
    <row r="57" spans="1:29" s="7" customFormat="1" x14ac:dyDescent="0.2">
      <c r="A57" s="15" t="s">
        <v>44</v>
      </c>
      <c r="B57" s="21"/>
      <c r="C57" s="30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26"/>
    </row>
    <row r="58" spans="1:29" s="7" customFormat="1" x14ac:dyDescent="0.2">
      <c r="A58" s="17" t="s">
        <v>84</v>
      </c>
      <c r="B58" s="22" t="s">
        <v>35</v>
      </c>
      <c r="C58" s="24">
        <v>452046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6">
        <f t="shared" ref="AC58:AC64" si="11">C58+D58+E58+F58+M58+G58+H58+I58+J58+K58+L58+N58+P58+Q58+R58+S58+T58+U58+V58+W58+X58+Y58+Z58+AB58+AA58+O58</f>
        <v>452046</v>
      </c>
    </row>
    <row r="59" spans="1:29" s="7" customFormat="1" x14ac:dyDescent="0.2">
      <c r="A59" s="17" t="s">
        <v>85</v>
      </c>
      <c r="B59" s="22" t="s">
        <v>36</v>
      </c>
      <c r="C59" s="24">
        <v>201243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6">
        <f t="shared" si="11"/>
        <v>201243</v>
      </c>
    </row>
    <row r="60" spans="1:29" s="7" customFormat="1" ht="25.5" x14ac:dyDescent="0.2">
      <c r="A60" s="17" t="s">
        <v>86</v>
      </c>
      <c r="B60" s="22" t="s">
        <v>37</v>
      </c>
      <c r="C60" s="24">
        <v>18060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6">
        <f t="shared" si="11"/>
        <v>18060</v>
      </c>
    </row>
    <row r="61" spans="1:29" s="7" customFormat="1" x14ac:dyDescent="0.2">
      <c r="A61" s="17" t="s">
        <v>87</v>
      </c>
      <c r="B61" s="22" t="s">
        <v>38</v>
      </c>
      <c r="C61" s="24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6">
        <f t="shared" si="11"/>
        <v>0</v>
      </c>
    </row>
    <row r="62" spans="1:29" s="7" customFormat="1" x14ac:dyDescent="0.2">
      <c r="A62" s="17" t="s">
        <v>88</v>
      </c>
      <c r="B62" s="22" t="s">
        <v>39</v>
      </c>
      <c r="C62" s="24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6">
        <f t="shared" si="11"/>
        <v>0</v>
      </c>
    </row>
    <row r="63" spans="1:29" s="7" customFormat="1" x14ac:dyDescent="0.2">
      <c r="A63" s="17" t="s">
        <v>89</v>
      </c>
      <c r="B63" s="22" t="s">
        <v>40</v>
      </c>
      <c r="C63" s="24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6">
        <f t="shared" si="11"/>
        <v>0</v>
      </c>
    </row>
    <row r="64" spans="1:29" s="7" customFormat="1" x14ac:dyDescent="0.2">
      <c r="A64" s="52" t="s">
        <v>109</v>
      </c>
      <c r="B64" s="48"/>
      <c r="C64" s="49">
        <f t="shared" ref="C64:AB64" si="12">SUM(C58:C63)</f>
        <v>671349</v>
      </c>
      <c r="D64" s="50">
        <f t="shared" si="12"/>
        <v>0</v>
      </c>
      <c r="E64" s="50">
        <f t="shared" si="12"/>
        <v>0</v>
      </c>
      <c r="F64" s="50">
        <f t="shared" si="12"/>
        <v>0</v>
      </c>
      <c r="G64" s="50">
        <f t="shared" si="12"/>
        <v>0</v>
      </c>
      <c r="H64" s="50">
        <f t="shared" si="12"/>
        <v>0</v>
      </c>
      <c r="I64" s="50">
        <f t="shared" si="12"/>
        <v>0</v>
      </c>
      <c r="J64" s="50">
        <f t="shared" si="12"/>
        <v>0</v>
      </c>
      <c r="K64" s="50">
        <f t="shared" si="12"/>
        <v>0</v>
      </c>
      <c r="L64" s="50">
        <f t="shared" si="12"/>
        <v>0</v>
      </c>
      <c r="M64" s="50">
        <f t="shared" si="12"/>
        <v>0</v>
      </c>
      <c r="N64" s="50">
        <f t="shared" si="12"/>
        <v>0</v>
      </c>
      <c r="O64" s="50">
        <f t="shared" si="12"/>
        <v>0</v>
      </c>
      <c r="P64" s="50">
        <f t="shared" si="12"/>
        <v>0</v>
      </c>
      <c r="Q64" s="50">
        <f t="shared" si="12"/>
        <v>0</v>
      </c>
      <c r="R64" s="50">
        <f t="shared" si="12"/>
        <v>0</v>
      </c>
      <c r="S64" s="50">
        <f t="shared" si="12"/>
        <v>0</v>
      </c>
      <c r="T64" s="50">
        <f t="shared" si="12"/>
        <v>0</v>
      </c>
      <c r="U64" s="50">
        <f t="shared" si="12"/>
        <v>0</v>
      </c>
      <c r="V64" s="50">
        <f t="shared" si="12"/>
        <v>0</v>
      </c>
      <c r="W64" s="50">
        <f t="shared" si="12"/>
        <v>0</v>
      </c>
      <c r="X64" s="50">
        <f t="shared" si="12"/>
        <v>0</v>
      </c>
      <c r="Y64" s="50">
        <f t="shared" si="12"/>
        <v>0</v>
      </c>
      <c r="Z64" s="50">
        <f t="shared" si="12"/>
        <v>0</v>
      </c>
      <c r="AA64" s="50">
        <f t="shared" si="12"/>
        <v>0</v>
      </c>
      <c r="AB64" s="50">
        <f t="shared" si="12"/>
        <v>0</v>
      </c>
      <c r="AC64" s="51">
        <f t="shared" si="11"/>
        <v>671349</v>
      </c>
    </row>
    <row r="65" spans="1:29" s="7" customFormat="1" ht="1.9" customHeight="1" x14ac:dyDescent="0.2">
      <c r="A65" s="15"/>
      <c r="B65" s="21"/>
      <c r="C65" s="30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26"/>
    </row>
    <row r="66" spans="1:29" s="7" customFormat="1" ht="25.5" x14ac:dyDescent="0.2">
      <c r="A66" s="15" t="s">
        <v>60</v>
      </c>
      <c r="B66" s="21"/>
      <c r="C66" s="30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26"/>
    </row>
    <row r="67" spans="1:29" s="7" customFormat="1" x14ac:dyDescent="0.2">
      <c r="A67" s="17" t="s">
        <v>84</v>
      </c>
      <c r="B67" s="22" t="s">
        <v>35</v>
      </c>
      <c r="C67" s="24">
        <v>108893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6">
        <f t="shared" ref="AC67:AC73" si="13">C67+D67+E67+F67+M67+G67+H67+I67+J67+K67+L67+N67+P67+Q67+R67+S67+T67+U67+V67+W67+X67+Y67+Z67+AB67+AA67+O67</f>
        <v>108893</v>
      </c>
    </row>
    <row r="68" spans="1:29" s="7" customFormat="1" x14ac:dyDescent="0.2">
      <c r="A68" s="17" t="s">
        <v>85</v>
      </c>
      <c r="B68" s="22" t="s">
        <v>36</v>
      </c>
      <c r="C68" s="24">
        <v>41521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6">
        <f t="shared" si="13"/>
        <v>41521</v>
      </c>
    </row>
    <row r="69" spans="1:29" s="7" customFormat="1" ht="25.5" x14ac:dyDescent="0.2">
      <c r="A69" s="17" t="s">
        <v>86</v>
      </c>
      <c r="B69" s="22" t="s">
        <v>37</v>
      </c>
      <c r="C69" s="24">
        <v>2000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6">
        <f t="shared" si="13"/>
        <v>2000</v>
      </c>
    </row>
    <row r="70" spans="1:29" s="7" customFormat="1" x14ac:dyDescent="0.2">
      <c r="A70" s="17" t="s">
        <v>87</v>
      </c>
      <c r="B70" s="22" t="s">
        <v>38</v>
      </c>
      <c r="C70" s="24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6">
        <f t="shared" si="13"/>
        <v>0</v>
      </c>
    </row>
    <row r="71" spans="1:29" s="7" customFormat="1" x14ac:dyDescent="0.2">
      <c r="A71" s="17" t="s">
        <v>88</v>
      </c>
      <c r="B71" s="22" t="s">
        <v>39</v>
      </c>
      <c r="C71" s="24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6">
        <f t="shared" si="13"/>
        <v>0</v>
      </c>
    </row>
    <row r="72" spans="1:29" s="7" customFormat="1" x14ac:dyDescent="0.2">
      <c r="A72" s="17" t="s">
        <v>89</v>
      </c>
      <c r="B72" s="22" t="s">
        <v>40</v>
      </c>
      <c r="C72" s="24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6">
        <f t="shared" si="13"/>
        <v>0</v>
      </c>
    </row>
    <row r="73" spans="1:29" s="7" customFormat="1" x14ac:dyDescent="0.2">
      <c r="A73" s="52" t="s">
        <v>120</v>
      </c>
      <c r="B73" s="48"/>
      <c r="C73" s="49">
        <f t="shared" ref="C73:AB73" si="14">SUM(C67:C72)</f>
        <v>152414</v>
      </c>
      <c r="D73" s="50">
        <f t="shared" si="14"/>
        <v>0</v>
      </c>
      <c r="E73" s="50">
        <f t="shared" si="14"/>
        <v>0</v>
      </c>
      <c r="F73" s="50">
        <f t="shared" si="14"/>
        <v>0</v>
      </c>
      <c r="G73" s="50">
        <f t="shared" si="14"/>
        <v>0</v>
      </c>
      <c r="H73" s="50">
        <f t="shared" si="14"/>
        <v>0</v>
      </c>
      <c r="I73" s="50">
        <f t="shared" si="14"/>
        <v>0</v>
      </c>
      <c r="J73" s="50">
        <f t="shared" si="14"/>
        <v>0</v>
      </c>
      <c r="K73" s="50">
        <f t="shared" si="14"/>
        <v>0</v>
      </c>
      <c r="L73" s="50">
        <f t="shared" si="14"/>
        <v>0</v>
      </c>
      <c r="M73" s="50">
        <f t="shared" si="14"/>
        <v>0</v>
      </c>
      <c r="N73" s="50">
        <f t="shared" si="14"/>
        <v>0</v>
      </c>
      <c r="O73" s="50">
        <f t="shared" si="14"/>
        <v>0</v>
      </c>
      <c r="P73" s="50">
        <f t="shared" si="14"/>
        <v>0</v>
      </c>
      <c r="Q73" s="50">
        <f t="shared" si="14"/>
        <v>0</v>
      </c>
      <c r="R73" s="50">
        <f t="shared" si="14"/>
        <v>0</v>
      </c>
      <c r="S73" s="50">
        <f t="shared" si="14"/>
        <v>0</v>
      </c>
      <c r="T73" s="50">
        <f t="shared" si="14"/>
        <v>0</v>
      </c>
      <c r="U73" s="50">
        <f t="shared" si="14"/>
        <v>0</v>
      </c>
      <c r="V73" s="50">
        <f t="shared" si="14"/>
        <v>0</v>
      </c>
      <c r="W73" s="50">
        <f t="shared" si="14"/>
        <v>0</v>
      </c>
      <c r="X73" s="50">
        <f t="shared" si="14"/>
        <v>0</v>
      </c>
      <c r="Y73" s="50">
        <f t="shared" si="14"/>
        <v>0</v>
      </c>
      <c r="Z73" s="50">
        <f t="shared" si="14"/>
        <v>0</v>
      </c>
      <c r="AA73" s="50">
        <f t="shared" si="14"/>
        <v>0</v>
      </c>
      <c r="AB73" s="50">
        <f t="shared" si="14"/>
        <v>0</v>
      </c>
      <c r="AC73" s="51">
        <f t="shared" si="13"/>
        <v>152414</v>
      </c>
    </row>
    <row r="74" spans="1:29" s="7" customFormat="1" ht="25.5" x14ac:dyDescent="0.2">
      <c r="A74" s="15" t="s">
        <v>45</v>
      </c>
      <c r="B74" s="21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26"/>
    </row>
    <row r="75" spans="1:29" s="7" customFormat="1" x14ac:dyDescent="0.2">
      <c r="A75" s="17" t="s">
        <v>84</v>
      </c>
      <c r="B75" s="22" t="s">
        <v>35</v>
      </c>
      <c r="C75" s="24">
        <v>276542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6">
        <f t="shared" ref="AC75:AC81" si="15">C75+D75+E75+F75+M75+G75+H75+I75+J75+K75+L75+N75+P75+Q75+R75+S75+T75+U75+V75+W75+X75+Y75+Z75+AB75+AA75+O75</f>
        <v>276542</v>
      </c>
    </row>
    <row r="76" spans="1:29" s="7" customFormat="1" x14ac:dyDescent="0.2">
      <c r="A76" s="17" t="s">
        <v>85</v>
      </c>
      <c r="B76" s="22" t="s">
        <v>36</v>
      </c>
      <c r="C76" s="24">
        <v>126482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6">
        <f t="shared" si="15"/>
        <v>126482</v>
      </c>
    </row>
    <row r="77" spans="1:29" s="7" customFormat="1" ht="25.5" x14ac:dyDescent="0.2">
      <c r="A77" s="17" t="s">
        <v>86</v>
      </c>
      <c r="B77" s="22" t="s">
        <v>37</v>
      </c>
      <c r="C77" s="24">
        <v>389000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6">
        <f t="shared" si="15"/>
        <v>389000</v>
      </c>
    </row>
    <row r="78" spans="1:29" s="7" customFormat="1" x14ac:dyDescent="0.2">
      <c r="A78" s="17" t="s">
        <v>87</v>
      </c>
      <c r="B78" s="22" t="s">
        <v>38</v>
      </c>
      <c r="C78" s="24">
        <v>365000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6">
        <f t="shared" si="15"/>
        <v>365000</v>
      </c>
    </row>
    <row r="79" spans="1:29" s="7" customFormat="1" x14ac:dyDescent="0.2">
      <c r="A79" s="17" t="s">
        <v>88</v>
      </c>
      <c r="B79" s="22" t="s">
        <v>39</v>
      </c>
      <c r="C79" s="24">
        <v>2500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128500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6">
        <f t="shared" si="15"/>
        <v>131000</v>
      </c>
    </row>
    <row r="80" spans="1:29" s="7" customFormat="1" x14ac:dyDescent="0.2">
      <c r="A80" s="17" t="s">
        <v>89</v>
      </c>
      <c r="B80" s="22" t="s">
        <v>40</v>
      </c>
      <c r="C80" s="24">
        <v>1500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6">
        <f t="shared" si="15"/>
        <v>1500</v>
      </c>
    </row>
    <row r="81" spans="1:29" s="7" customFormat="1" x14ac:dyDescent="0.2">
      <c r="A81" s="52" t="s">
        <v>110</v>
      </c>
      <c r="B81" s="48"/>
      <c r="C81" s="49">
        <f t="shared" ref="C81:AB81" si="16">SUM(C75:C80)</f>
        <v>1161024</v>
      </c>
      <c r="D81" s="50">
        <f t="shared" si="16"/>
        <v>0</v>
      </c>
      <c r="E81" s="50">
        <f t="shared" si="16"/>
        <v>0</v>
      </c>
      <c r="F81" s="50">
        <f t="shared" si="16"/>
        <v>0</v>
      </c>
      <c r="G81" s="50">
        <f t="shared" si="16"/>
        <v>0</v>
      </c>
      <c r="H81" s="50">
        <f t="shared" si="16"/>
        <v>0</v>
      </c>
      <c r="I81" s="50">
        <f t="shared" si="16"/>
        <v>0</v>
      </c>
      <c r="J81" s="50">
        <f t="shared" si="16"/>
        <v>0</v>
      </c>
      <c r="K81" s="50">
        <f t="shared" si="16"/>
        <v>0</v>
      </c>
      <c r="L81" s="50">
        <f t="shared" si="16"/>
        <v>0</v>
      </c>
      <c r="M81" s="50">
        <f t="shared" si="16"/>
        <v>0</v>
      </c>
      <c r="N81" s="50">
        <f t="shared" si="16"/>
        <v>0</v>
      </c>
      <c r="O81" s="50">
        <f t="shared" si="16"/>
        <v>0</v>
      </c>
      <c r="P81" s="50">
        <f t="shared" si="16"/>
        <v>0</v>
      </c>
      <c r="Q81" s="50">
        <f t="shared" si="16"/>
        <v>0</v>
      </c>
      <c r="R81" s="50">
        <f t="shared" si="16"/>
        <v>128500</v>
      </c>
      <c r="S81" s="50">
        <f t="shared" si="16"/>
        <v>0</v>
      </c>
      <c r="T81" s="50">
        <f t="shared" si="16"/>
        <v>0</v>
      </c>
      <c r="U81" s="50">
        <f t="shared" si="16"/>
        <v>0</v>
      </c>
      <c r="V81" s="50">
        <f t="shared" si="16"/>
        <v>0</v>
      </c>
      <c r="W81" s="50">
        <f t="shared" si="16"/>
        <v>0</v>
      </c>
      <c r="X81" s="50">
        <f t="shared" si="16"/>
        <v>0</v>
      </c>
      <c r="Y81" s="50">
        <f t="shared" si="16"/>
        <v>0</v>
      </c>
      <c r="Z81" s="50">
        <f t="shared" si="16"/>
        <v>0</v>
      </c>
      <c r="AA81" s="50">
        <f t="shared" si="16"/>
        <v>0</v>
      </c>
      <c r="AB81" s="50">
        <f t="shared" si="16"/>
        <v>0</v>
      </c>
      <c r="AC81" s="51">
        <f t="shared" si="15"/>
        <v>1289524</v>
      </c>
    </row>
    <row r="82" spans="1:29" s="7" customFormat="1" ht="1.9" customHeight="1" x14ac:dyDescent="0.2">
      <c r="A82" s="15"/>
      <c r="B82" s="21"/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26"/>
    </row>
    <row r="83" spans="1:29" s="7" customFormat="1" x14ac:dyDescent="0.2">
      <c r="A83" s="15" t="s">
        <v>46</v>
      </c>
      <c r="B83" s="21"/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26"/>
    </row>
    <row r="84" spans="1:29" s="7" customFormat="1" x14ac:dyDescent="0.2">
      <c r="A84" s="17" t="s">
        <v>84</v>
      </c>
      <c r="B84" s="22" t="s">
        <v>35</v>
      </c>
      <c r="C84" s="24">
        <v>134089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6">
        <f t="shared" ref="AC84:AC90" si="17">C84+D84+E84+F84+M84+G84+H84+I84+J84+K84+L84+N84+P84+Q84+R84+S84+T84+U84+V84+W84+X84+Y84+Z84+AB84+AA84+O84</f>
        <v>134089</v>
      </c>
    </row>
    <row r="85" spans="1:29" s="7" customFormat="1" x14ac:dyDescent="0.2">
      <c r="A85" s="17" t="s">
        <v>85</v>
      </c>
      <c r="B85" s="22" t="s">
        <v>36</v>
      </c>
      <c r="C85" s="24">
        <v>51343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6">
        <f t="shared" si="17"/>
        <v>51343</v>
      </c>
    </row>
    <row r="86" spans="1:29" s="7" customFormat="1" ht="25.5" x14ac:dyDescent="0.2">
      <c r="A86" s="17" t="s">
        <v>86</v>
      </c>
      <c r="B86" s="22" t="s">
        <v>37</v>
      </c>
      <c r="C86" s="24">
        <v>69650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6">
        <f t="shared" si="17"/>
        <v>69650</v>
      </c>
    </row>
    <row r="87" spans="1:29" s="7" customFormat="1" x14ac:dyDescent="0.2">
      <c r="A87" s="17" t="s">
        <v>87</v>
      </c>
      <c r="B87" s="22" t="s">
        <v>38</v>
      </c>
      <c r="C87" s="24">
        <v>78500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6">
        <f t="shared" si="17"/>
        <v>78500</v>
      </c>
    </row>
    <row r="88" spans="1:29" s="7" customFormat="1" x14ac:dyDescent="0.2">
      <c r="A88" s="17" t="s">
        <v>88</v>
      </c>
      <c r="B88" s="22" t="s">
        <v>39</v>
      </c>
      <c r="C88" s="24">
        <v>500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138596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6">
        <f t="shared" si="17"/>
        <v>139096</v>
      </c>
    </row>
    <row r="89" spans="1:29" s="7" customFormat="1" x14ac:dyDescent="0.2">
      <c r="A89" s="17" t="s">
        <v>89</v>
      </c>
      <c r="B89" s="22" t="s">
        <v>40</v>
      </c>
      <c r="C89" s="24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6">
        <f t="shared" si="17"/>
        <v>0</v>
      </c>
    </row>
    <row r="90" spans="1:29" s="7" customFormat="1" x14ac:dyDescent="0.2">
      <c r="A90" s="52" t="s">
        <v>111</v>
      </c>
      <c r="B90" s="48"/>
      <c r="C90" s="49">
        <f t="shared" ref="C90:AB90" si="18">SUM(C84:C89)</f>
        <v>334082</v>
      </c>
      <c r="D90" s="50">
        <f t="shared" si="18"/>
        <v>0</v>
      </c>
      <c r="E90" s="50">
        <f t="shared" si="18"/>
        <v>0</v>
      </c>
      <c r="F90" s="50">
        <f t="shared" si="18"/>
        <v>0</v>
      </c>
      <c r="G90" s="50">
        <f t="shared" si="18"/>
        <v>0</v>
      </c>
      <c r="H90" s="50">
        <f t="shared" si="18"/>
        <v>0</v>
      </c>
      <c r="I90" s="50">
        <f t="shared" si="18"/>
        <v>0</v>
      </c>
      <c r="J90" s="50">
        <f t="shared" si="18"/>
        <v>0</v>
      </c>
      <c r="K90" s="50">
        <f t="shared" si="18"/>
        <v>0</v>
      </c>
      <c r="L90" s="50">
        <f t="shared" si="18"/>
        <v>0</v>
      </c>
      <c r="M90" s="50">
        <f t="shared" si="18"/>
        <v>0</v>
      </c>
      <c r="N90" s="50">
        <f t="shared" si="18"/>
        <v>0</v>
      </c>
      <c r="O90" s="50">
        <f t="shared" si="18"/>
        <v>0</v>
      </c>
      <c r="P90" s="50">
        <f t="shared" si="18"/>
        <v>0</v>
      </c>
      <c r="Q90" s="50">
        <f t="shared" si="18"/>
        <v>0</v>
      </c>
      <c r="R90" s="50">
        <f t="shared" si="18"/>
        <v>138596</v>
      </c>
      <c r="S90" s="50">
        <f t="shared" si="18"/>
        <v>0</v>
      </c>
      <c r="T90" s="50">
        <f t="shared" si="18"/>
        <v>0</v>
      </c>
      <c r="U90" s="50">
        <f t="shared" si="18"/>
        <v>0</v>
      </c>
      <c r="V90" s="50">
        <f t="shared" si="18"/>
        <v>0</v>
      </c>
      <c r="W90" s="50">
        <f t="shared" si="18"/>
        <v>0</v>
      </c>
      <c r="X90" s="50">
        <f t="shared" si="18"/>
        <v>0</v>
      </c>
      <c r="Y90" s="50">
        <f t="shared" si="18"/>
        <v>0</v>
      </c>
      <c r="Z90" s="50">
        <f t="shared" si="18"/>
        <v>0</v>
      </c>
      <c r="AA90" s="50">
        <f t="shared" si="18"/>
        <v>0</v>
      </c>
      <c r="AB90" s="50">
        <f t="shared" si="18"/>
        <v>0</v>
      </c>
      <c r="AC90" s="51">
        <f t="shared" si="17"/>
        <v>472678</v>
      </c>
    </row>
    <row r="91" spans="1:29" s="7" customFormat="1" ht="1.9" customHeight="1" x14ac:dyDescent="0.2">
      <c r="A91" s="15"/>
      <c r="B91" s="21"/>
      <c r="C91" s="30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26"/>
    </row>
    <row r="92" spans="1:29" s="7" customFormat="1" ht="25.5" x14ac:dyDescent="0.2">
      <c r="A92" s="15" t="s">
        <v>61</v>
      </c>
      <c r="B92" s="21"/>
      <c r="C92" s="30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26"/>
    </row>
    <row r="93" spans="1:29" s="7" customFormat="1" x14ac:dyDescent="0.2">
      <c r="A93" s="17" t="s">
        <v>84</v>
      </c>
      <c r="B93" s="22" t="s">
        <v>35</v>
      </c>
      <c r="C93" s="24">
        <v>60000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6">
        <f t="shared" ref="AC93:AC99" si="19">C93+D93+E93+F93+M93+G93+H93+I93+J93+K93+L93+N93+P93+Q93+R93+S93+T93+U93+V93+W93+X93+Y93+Z93+AB93+AA93+O93</f>
        <v>60000</v>
      </c>
    </row>
    <row r="94" spans="1:29" s="7" customFormat="1" x14ac:dyDescent="0.2">
      <c r="A94" s="17" t="s">
        <v>85</v>
      </c>
      <c r="B94" s="22" t="s">
        <v>36</v>
      </c>
      <c r="C94" s="24">
        <v>21460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6">
        <f t="shared" si="19"/>
        <v>21460</v>
      </c>
    </row>
    <row r="95" spans="1:29" s="7" customFormat="1" ht="25.5" x14ac:dyDescent="0.2">
      <c r="A95" s="17" t="s">
        <v>86</v>
      </c>
      <c r="B95" s="22" t="s">
        <v>37</v>
      </c>
      <c r="C95" s="24">
        <v>17200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6">
        <f t="shared" si="19"/>
        <v>17200</v>
      </c>
    </row>
    <row r="96" spans="1:29" s="7" customFormat="1" x14ac:dyDescent="0.2">
      <c r="A96" s="17" t="s">
        <v>87</v>
      </c>
      <c r="B96" s="22" t="s">
        <v>38</v>
      </c>
      <c r="C96" s="24">
        <v>3000</v>
      </c>
      <c r="D96" s="25">
        <v>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6">
        <f t="shared" si="19"/>
        <v>3000</v>
      </c>
    </row>
    <row r="97" spans="1:29" s="7" customFormat="1" x14ac:dyDescent="0.2">
      <c r="A97" s="17" t="s">
        <v>88</v>
      </c>
      <c r="B97" s="22" t="s">
        <v>39</v>
      </c>
      <c r="C97" s="24">
        <v>5000</v>
      </c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50000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6">
        <f t="shared" si="19"/>
        <v>55000</v>
      </c>
    </row>
    <row r="98" spans="1:29" s="7" customFormat="1" x14ac:dyDescent="0.2">
      <c r="A98" s="17" t="s">
        <v>89</v>
      </c>
      <c r="B98" s="22" t="s">
        <v>40</v>
      </c>
      <c r="C98" s="24">
        <v>0</v>
      </c>
      <c r="D98" s="25">
        <v>0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6">
        <f t="shared" si="19"/>
        <v>0</v>
      </c>
    </row>
    <row r="99" spans="1:29" s="7" customFormat="1" x14ac:dyDescent="0.2">
      <c r="A99" s="52" t="s">
        <v>112</v>
      </c>
      <c r="B99" s="48"/>
      <c r="C99" s="49">
        <f t="shared" ref="C99:AB99" si="20">SUM(C93:C98)</f>
        <v>106660</v>
      </c>
      <c r="D99" s="50">
        <f t="shared" si="20"/>
        <v>0</v>
      </c>
      <c r="E99" s="50">
        <f t="shared" si="20"/>
        <v>0</v>
      </c>
      <c r="F99" s="50">
        <f t="shared" si="20"/>
        <v>0</v>
      </c>
      <c r="G99" s="50">
        <f t="shared" si="20"/>
        <v>0</v>
      </c>
      <c r="H99" s="50">
        <f t="shared" si="20"/>
        <v>0</v>
      </c>
      <c r="I99" s="50">
        <f t="shared" si="20"/>
        <v>0</v>
      </c>
      <c r="J99" s="50">
        <f t="shared" si="20"/>
        <v>0</v>
      </c>
      <c r="K99" s="50">
        <f t="shared" si="20"/>
        <v>0</v>
      </c>
      <c r="L99" s="50">
        <f t="shared" si="20"/>
        <v>0</v>
      </c>
      <c r="M99" s="50">
        <f t="shared" si="20"/>
        <v>0</v>
      </c>
      <c r="N99" s="50">
        <f t="shared" si="20"/>
        <v>0</v>
      </c>
      <c r="O99" s="50">
        <f t="shared" si="20"/>
        <v>0</v>
      </c>
      <c r="P99" s="50">
        <f t="shared" si="20"/>
        <v>0</v>
      </c>
      <c r="Q99" s="50">
        <f t="shared" si="20"/>
        <v>0</v>
      </c>
      <c r="R99" s="50">
        <f t="shared" si="20"/>
        <v>50000</v>
      </c>
      <c r="S99" s="50">
        <f t="shared" si="20"/>
        <v>0</v>
      </c>
      <c r="T99" s="50">
        <f t="shared" si="20"/>
        <v>0</v>
      </c>
      <c r="U99" s="50">
        <f t="shared" si="20"/>
        <v>0</v>
      </c>
      <c r="V99" s="50">
        <f t="shared" si="20"/>
        <v>0</v>
      </c>
      <c r="W99" s="50">
        <f t="shared" si="20"/>
        <v>0</v>
      </c>
      <c r="X99" s="50">
        <f t="shared" si="20"/>
        <v>0</v>
      </c>
      <c r="Y99" s="50">
        <f t="shared" si="20"/>
        <v>0</v>
      </c>
      <c r="Z99" s="50">
        <f t="shared" si="20"/>
        <v>0</v>
      </c>
      <c r="AA99" s="50">
        <f t="shared" si="20"/>
        <v>0</v>
      </c>
      <c r="AB99" s="50">
        <f t="shared" si="20"/>
        <v>0</v>
      </c>
      <c r="AC99" s="51">
        <f t="shared" si="19"/>
        <v>156660</v>
      </c>
    </row>
    <row r="100" spans="1:29" s="7" customFormat="1" ht="1.9" customHeight="1" x14ac:dyDescent="0.2">
      <c r="A100" s="15"/>
      <c r="B100" s="21"/>
      <c r="C100" s="30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26"/>
    </row>
    <row r="101" spans="1:29" s="7" customFormat="1" x14ac:dyDescent="0.2">
      <c r="A101" s="15" t="s">
        <v>47</v>
      </c>
      <c r="B101" s="21"/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26"/>
    </row>
    <row r="102" spans="1:29" s="7" customFormat="1" x14ac:dyDescent="0.2">
      <c r="A102" s="17" t="s">
        <v>84</v>
      </c>
      <c r="B102" s="22" t="s">
        <v>35</v>
      </c>
      <c r="C102" s="24">
        <v>10000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6">
        <f t="shared" ref="AC102:AC108" si="21">C102+D102+E102+F102+M102+G102+H102+I102+J102+K102+L102+N102+P102+Q102+R102+S102+T102+U102+V102+W102+X102+Y102+Z102+AB102+AA102+O102</f>
        <v>10000</v>
      </c>
    </row>
    <row r="103" spans="1:29" s="7" customFormat="1" x14ac:dyDescent="0.2">
      <c r="A103" s="17" t="s">
        <v>85</v>
      </c>
      <c r="B103" s="22" t="s">
        <v>36</v>
      </c>
      <c r="C103" s="24">
        <v>2175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6">
        <f t="shared" si="21"/>
        <v>2175</v>
      </c>
    </row>
    <row r="104" spans="1:29" s="7" customFormat="1" ht="25.5" x14ac:dyDescent="0.2">
      <c r="A104" s="17" t="s">
        <v>86</v>
      </c>
      <c r="B104" s="22" t="s">
        <v>37</v>
      </c>
      <c r="C104" s="24">
        <v>10000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6">
        <f t="shared" si="21"/>
        <v>10000</v>
      </c>
    </row>
    <row r="105" spans="1:29" s="7" customFormat="1" x14ac:dyDescent="0.2">
      <c r="A105" s="17" t="s">
        <v>87</v>
      </c>
      <c r="B105" s="22" t="s">
        <v>38</v>
      </c>
      <c r="C105" s="24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6">
        <f t="shared" si="21"/>
        <v>0</v>
      </c>
    </row>
    <row r="106" spans="1:29" s="7" customFormat="1" x14ac:dyDescent="0.2">
      <c r="A106" s="17" t="s">
        <v>88</v>
      </c>
      <c r="B106" s="22" t="s">
        <v>39</v>
      </c>
      <c r="C106" s="24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6">
        <f t="shared" si="21"/>
        <v>0</v>
      </c>
    </row>
    <row r="107" spans="1:29" s="7" customFormat="1" x14ac:dyDescent="0.2">
      <c r="A107" s="17" t="s">
        <v>89</v>
      </c>
      <c r="B107" s="22" t="s">
        <v>40</v>
      </c>
      <c r="C107" s="24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500000</v>
      </c>
      <c r="AA107" s="25">
        <v>0</v>
      </c>
      <c r="AB107" s="25">
        <v>0</v>
      </c>
      <c r="AC107" s="26">
        <f t="shared" si="21"/>
        <v>500000</v>
      </c>
    </row>
    <row r="108" spans="1:29" s="7" customFormat="1" x14ac:dyDescent="0.2">
      <c r="A108" s="52" t="s">
        <v>113</v>
      </c>
      <c r="B108" s="48"/>
      <c r="C108" s="49">
        <f t="shared" ref="C108:AB108" si="22">SUM(C102:C107)</f>
        <v>22175</v>
      </c>
      <c r="D108" s="50">
        <f t="shared" si="22"/>
        <v>0</v>
      </c>
      <c r="E108" s="50">
        <f t="shared" si="22"/>
        <v>0</v>
      </c>
      <c r="F108" s="50">
        <f t="shared" si="22"/>
        <v>0</v>
      </c>
      <c r="G108" s="50">
        <f t="shared" si="22"/>
        <v>0</v>
      </c>
      <c r="H108" s="50">
        <f t="shared" si="22"/>
        <v>0</v>
      </c>
      <c r="I108" s="50">
        <f t="shared" si="22"/>
        <v>0</v>
      </c>
      <c r="J108" s="50">
        <f t="shared" si="22"/>
        <v>0</v>
      </c>
      <c r="K108" s="50">
        <f t="shared" si="22"/>
        <v>0</v>
      </c>
      <c r="L108" s="50">
        <f t="shared" si="22"/>
        <v>0</v>
      </c>
      <c r="M108" s="50">
        <f t="shared" si="22"/>
        <v>0</v>
      </c>
      <c r="N108" s="50">
        <f t="shared" si="22"/>
        <v>0</v>
      </c>
      <c r="O108" s="50">
        <f t="shared" si="22"/>
        <v>0</v>
      </c>
      <c r="P108" s="50">
        <f t="shared" si="22"/>
        <v>0</v>
      </c>
      <c r="Q108" s="50">
        <f t="shared" si="22"/>
        <v>0</v>
      </c>
      <c r="R108" s="50">
        <f t="shared" si="22"/>
        <v>0</v>
      </c>
      <c r="S108" s="50">
        <f t="shared" si="22"/>
        <v>0</v>
      </c>
      <c r="T108" s="50">
        <f t="shared" si="22"/>
        <v>0</v>
      </c>
      <c r="U108" s="50">
        <f t="shared" si="22"/>
        <v>0</v>
      </c>
      <c r="V108" s="50">
        <f t="shared" si="22"/>
        <v>0</v>
      </c>
      <c r="W108" s="50">
        <f t="shared" si="22"/>
        <v>0</v>
      </c>
      <c r="X108" s="50">
        <f t="shared" si="22"/>
        <v>0</v>
      </c>
      <c r="Y108" s="50">
        <f t="shared" si="22"/>
        <v>0</v>
      </c>
      <c r="Z108" s="50">
        <f t="shared" si="22"/>
        <v>500000</v>
      </c>
      <c r="AA108" s="50">
        <f t="shared" si="22"/>
        <v>0</v>
      </c>
      <c r="AB108" s="50">
        <f t="shared" si="22"/>
        <v>0</v>
      </c>
      <c r="AC108" s="51">
        <f t="shared" si="21"/>
        <v>522175</v>
      </c>
    </row>
    <row r="109" spans="1:29" s="7" customFormat="1" ht="1.9" customHeight="1" x14ac:dyDescent="0.2">
      <c r="A109" s="15"/>
      <c r="B109" s="21"/>
      <c r="C109" s="30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26"/>
    </row>
    <row r="110" spans="1:29" s="7" customFormat="1" x14ac:dyDescent="0.2">
      <c r="A110" s="15" t="s">
        <v>48</v>
      </c>
      <c r="B110" s="21"/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26"/>
    </row>
    <row r="111" spans="1:29" s="7" customFormat="1" x14ac:dyDescent="0.2">
      <c r="A111" s="17" t="s">
        <v>84</v>
      </c>
      <c r="B111" s="22" t="s">
        <v>35</v>
      </c>
      <c r="C111" s="24"/>
      <c r="D111" s="25">
        <v>0</v>
      </c>
      <c r="E111" s="25">
        <v>0</v>
      </c>
      <c r="F111" s="25">
        <v>0</v>
      </c>
      <c r="G111" s="25">
        <v>147000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6">
        <f t="shared" ref="AC111:AC117" si="23">C111+D111+E111+F111+M111+G111+H111+I111+J111+K111+L111+N111+P111+Q111+R111+S111+T111+U111+V111+W111+X111+Y111+Z111+AB111+AA111+O111</f>
        <v>147000</v>
      </c>
    </row>
    <row r="112" spans="1:29" s="7" customFormat="1" x14ac:dyDescent="0.2">
      <c r="A112" s="17" t="s">
        <v>85</v>
      </c>
      <c r="B112" s="22" t="s">
        <v>36</v>
      </c>
      <c r="C112" s="24"/>
      <c r="D112" s="25">
        <v>0</v>
      </c>
      <c r="E112" s="25">
        <v>0</v>
      </c>
      <c r="F112" s="25">
        <v>0</v>
      </c>
      <c r="G112" s="25">
        <v>78040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6">
        <f t="shared" si="23"/>
        <v>78040</v>
      </c>
    </row>
    <row r="113" spans="1:29" s="7" customFormat="1" ht="25.5" x14ac:dyDescent="0.2">
      <c r="A113" s="17" t="s">
        <v>86</v>
      </c>
      <c r="B113" s="22" t="s">
        <v>37</v>
      </c>
      <c r="C113" s="24"/>
      <c r="D113" s="25">
        <v>0</v>
      </c>
      <c r="E113" s="25">
        <v>0</v>
      </c>
      <c r="F113" s="25">
        <v>0</v>
      </c>
      <c r="G113" s="25">
        <v>6500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6">
        <f t="shared" si="23"/>
        <v>6500</v>
      </c>
    </row>
    <row r="114" spans="1:29" s="7" customFormat="1" x14ac:dyDescent="0.2">
      <c r="A114" s="17" t="s">
        <v>87</v>
      </c>
      <c r="B114" s="22" t="s">
        <v>38</v>
      </c>
      <c r="C114" s="24"/>
      <c r="D114" s="25">
        <v>0</v>
      </c>
      <c r="E114" s="25">
        <v>0</v>
      </c>
      <c r="F114" s="25">
        <v>0</v>
      </c>
      <c r="G114" s="25">
        <v>165487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6">
        <f t="shared" si="23"/>
        <v>165487</v>
      </c>
    </row>
    <row r="115" spans="1:29" s="7" customFormat="1" x14ac:dyDescent="0.2">
      <c r="A115" s="17" t="s">
        <v>88</v>
      </c>
      <c r="B115" s="22" t="s">
        <v>39</v>
      </c>
      <c r="C115" s="24">
        <v>0</v>
      </c>
      <c r="D115" s="25">
        <v>0</v>
      </c>
      <c r="E115" s="25">
        <v>0</v>
      </c>
      <c r="F115" s="25">
        <v>0</v>
      </c>
      <c r="G115" s="25">
        <v>3586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6">
        <f t="shared" si="23"/>
        <v>3586</v>
      </c>
    </row>
    <row r="116" spans="1:29" s="7" customFormat="1" x14ac:dyDescent="0.2">
      <c r="A116" s="17" t="s">
        <v>89</v>
      </c>
      <c r="B116" s="22" t="s">
        <v>40</v>
      </c>
      <c r="C116" s="24">
        <v>0</v>
      </c>
      <c r="D116" s="25">
        <v>0</v>
      </c>
      <c r="E116" s="25">
        <v>0</v>
      </c>
      <c r="F116" s="25">
        <v>0</v>
      </c>
      <c r="G116" s="25">
        <v>14128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6">
        <f t="shared" si="23"/>
        <v>14128</v>
      </c>
    </row>
    <row r="117" spans="1:29" s="7" customFormat="1" x14ac:dyDescent="0.2">
      <c r="A117" s="52" t="s">
        <v>113</v>
      </c>
      <c r="B117" s="48"/>
      <c r="C117" s="49">
        <f t="shared" ref="C117:AB117" si="24">SUM(C111:C116)</f>
        <v>0</v>
      </c>
      <c r="D117" s="50">
        <f t="shared" si="24"/>
        <v>0</v>
      </c>
      <c r="E117" s="50">
        <f t="shared" si="24"/>
        <v>0</v>
      </c>
      <c r="F117" s="50">
        <f t="shared" si="24"/>
        <v>0</v>
      </c>
      <c r="G117" s="50">
        <f t="shared" si="24"/>
        <v>414741</v>
      </c>
      <c r="H117" s="50">
        <f t="shared" si="24"/>
        <v>0</v>
      </c>
      <c r="I117" s="50">
        <f t="shared" si="24"/>
        <v>0</v>
      </c>
      <c r="J117" s="50">
        <f t="shared" si="24"/>
        <v>0</v>
      </c>
      <c r="K117" s="50">
        <f t="shared" si="24"/>
        <v>0</v>
      </c>
      <c r="L117" s="50">
        <f t="shared" si="24"/>
        <v>0</v>
      </c>
      <c r="M117" s="50">
        <f t="shared" si="24"/>
        <v>0</v>
      </c>
      <c r="N117" s="50">
        <f t="shared" si="24"/>
        <v>0</v>
      </c>
      <c r="O117" s="50">
        <f t="shared" si="24"/>
        <v>0</v>
      </c>
      <c r="P117" s="50">
        <f t="shared" si="24"/>
        <v>0</v>
      </c>
      <c r="Q117" s="50">
        <f t="shared" si="24"/>
        <v>0</v>
      </c>
      <c r="R117" s="50">
        <f t="shared" si="24"/>
        <v>0</v>
      </c>
      <c r="S117" s="50">
        <f t="shared" si="24"/>
        <v>0</v>
      </c>
      <c r="T117" s="50">
        <f t="shared" si="24"/>
        <v>0</v>
      </c>
      <c r="U117" s="50">
        <f t="shared" si="24"/>
        <v>0</v>
      </c>
      <c r="V117" s="50">
        <f t="shared" si="24"/>
        <v>0</v>
      </c>
      <c r="W117" s="50">
        <f t="shared" si="24"/>
        <v>0</v>
      </c>
      <c r="X117" s="50">
        <f t="shared" si="24"/>
        <v>0</v>
      </c>
      <c r="Y117" s="50">
        <f t="shared" si="24"/>
        <v>0</v>
      </c>
      <c r="Z117" s="50">
        <f t="shared" si="24"/>
        <v>0</v>
      </c>
      <c r="AA117" s="50">
        <f t="shared" si="24"/>
        <v>0</v>
      </c>
      <c r="AB117" s="50">
        <f t="shared" si="24"/>
        <v>0</v>
      </c>
      <c r="AC117" s="51">
        <f t="shared" si="23"/>
        <v>414741</v>
      </c>
    </row>
    <row r="118" spans="1:29" s="7" customFormat="1" x14ac:dyDescent="0.2">
      <c r="A118" s="15" t="s">
        <v>78</v>
      </c>
      <c r="B118" s="21"/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26"/>
    </row>
    <row r="119" spans="1:29" s="7" customFormat="1" x14ac:dyDescent="0.2">
      <c r="A119" s="17" t="s">
        <v>84</v>
      </c>
      <c r="B119" s="22" t="s">
        <v>35</v>
      </c>
      <c r="C119" s="24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6">
        <f t="shared" ref="AC119:AC125" si="25">C119+D119+E119+F119+M119+G119+H119+I119+J119+K119+L119+N119+P119+Q119+R119+S119+T119+U119+V119+W119+X119+Y119+Z119+AB119+AA119+O119</f>
        <v>0</v>
      </c>
    </row>
    <row r="120" spans="1:29" s="7" customFormat="1" x14ac:dyDescent="0.2">
      <c r="A120" s="17" t="s">
        <v>85</v>
      </c>
      <c r="B120" s="22" t="s">
        <v>36</v>
      </c>
      <c r="C120" s="24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6">
        <f t="shared" si="25"/>
        <v>0</v>
      </c>
    </row>
    <row r="121" spans="1:29" s="7" customFormat="1" ht="25.5" x14ac:dyDescent="0.2">
      <c r="A121" s="17" t="s">
        <v>86</v>
      </c>
      <c r="B121" s="22" t="s">
        <v>37</v>
      </c>
      <c r="C121" s="37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  <c r="AA121" s="38">
        <v>0</v>
      </c>
      <c r="AB121" s="38">
        <v>0</v>
      </c>
      <c r="AC121" s="26">
        <f t="shared" si="25"/>
        <v>0</v>
      </c>
    </row>
    <row r="122" spans="1:29" s="7" customFormat="1" x14ac:dyDescent="0.2">
      <c r="A122" s="17" t="s">
        <v>87</v>
      </c>
      <c r="B122" s="22" t="s">
        <v>38</v>
      </c>
      <c r="C122" s="37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  <c r="AA122" s="38">
        <v>0</v>
      </c>
      <c r="AB122" s="38">
        <v>0</v>
      </c>
      <c r="AC122" s="26">
        <f t="shared" si="25"/>
        <v>0</v>
      </c>
    </row>
    <row r="123" spans="1:29" s="7" customFormat="1" x14ac:dyDescent="0.2">
      <c r="A123" s="17" t="s">
        <v>88</v>
      </c>
      <c r="B123" s="22" t="s">
        <v>39</v>
      </c>
      <c r="C123" s="37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  <c r="AA123" s="38">
        <v>0</v>
      </c>
      <c r="AB123" s="38">
        <v>0</v>
      </c>
      <c r="AC123" s="26">
        <f t="shared" si="25"/>
        <v>0</v>
      </c>
    </row>
    <row r="124" spans="1:29" s="7" customFormat="1" x14ac:dyDescent="0.2">
      <c r="A124" s="17" t="s">
        <v>89</v>
      </c>
      <c r="B124" s="22" t="s">
        <v>40</v>
      </c>
      <c r="C124" s="37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  <c r="AA124" s="38">
        <v>0</v>
      </c>
      <c r="AB124" s="38">
        <v>0</v>
      </c>
      <c r="AC124" s="26">
        <f t="shared" si="25"/>
        <v>0</v>
      </c>
    </row>
    <row r="125" spans="1:29" s="7" customFormat="1" x14ac:dyDescent="0.2">
      <c r="A125" s="52" t="s">
        <v>114</v>
      </c>
      <c r="B125" s="48"/>
      <c r="C125" s="49">
        <f t="shared" ref="C125:AB125" si="26">SUM(C119:C124)</f>
        <v>0</v>
      </c>
      <c r="D125" s="50">
        <f t="shared" si="26"/>
        <v>0</v>
      </c>
      <c r="E125" s="50">
        <f t="shared" si="26"/>
        <v>0</v>
      </c>
      <c r="F125" s="50">
        <f t="shared" si="26"/>
        <v>0</v>
      </c>
      <c r="G125" s="50">
        <f t="shared" si="26"/>
        <v>0</v>
      </c>
      <c r="H125" s="50">
        <f t="shared" si="26"/>
        <v>0</v>
      </c>
      <c r="I125" s="50">
        <f t="shared" si="26"/>
        <v>0</v>
      </c>
      <c r="J125" s="50">
        <f t="shared" si="26"/>
        <v>0</v>
      </c>
      <c r="K125" s="50">
        <f t="shared" si="26"/>
        <v>0</v>
      </c>
      <c r="L125" s="50">
        <f t="shared" si="26"/>
        <v>0</v>
      </c>
      <c r="M125" s="50">
        <f t="shared" si="26"/>
        <v>0</v>
      </c>
      <c r="N125" s="50">
        <f t="shared" si="26"/>
        <v>0</v>
      </c>
      <c r="O125" s="50">
        <f t="shared" si="26"/>
        <v>0</v>
      </c>
      <c r="P125" s="50">
        <f t="shared" si="26"/>
        <v>0</v>
      </c>
      <c r="Q125" s="50">
        <f t="shared" si="26"/>
        <v>0</v>
      </c>
      <c r="R125" s="50">
        <f t="shared" si="26"/>
        <v>0</v>
      </c>
      <c r="S125" s="50">
        <f t="shared" si="26"/>
        <v>0</v>
      </c>
      <c r="T125" s="50">
        <f t="shared" si="26"/>
        <v>0</v>
      </c>
      <c r="U125" s="50">
        <f t="shared" si="26"/>
        <v>0</v>
      </c>
      <c r="V125" s="50">
        <f t="shared" si="26"/>
        <v>0</v>
      </c>
      <c r="W125" s="50">
        <f t="shared" si="26"/>
        <v>0</v>
      </c>
      <c r="X125" s="50">
        <f t="shared" si="26"/>
        <v>0</v>
      </c>
      <c r="Y125" s="50">
        <f t="shared" si="26"/>
        <v>0</v>
      </c>
      <c r="Z125" s="50">
        <f t="shared" si="26"/>
        <v>0</v>
      </c>
      <c r="AA125" s="50">
        <f t="shared" si="26"/>
        <v>0</v>
      </c>
      <c r="AB125" s="50">
        <f t="shared" si="26"/>
        <v>0</v>
      </c>
      <c r="AC125" s="51">
        <f t="shared" si="25"/>
        <v>0</v>
      </c>
    </row>
    <row r="126" spans="1:29" s="7" customFormat="1" ht="1.9" customHeight="1" x14ac:dyDescent="0.2">
      <c r="A126" s="15"/>
      <c r="B126" s="21"/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26"/>
    </row>
    <row r="127" spans="1:29" s="7" customFormat="1" x14ac:dyDescent="0.2">
      <c r="A127" s="15" t="s">
        <v>49</v>
      </c>
      <c r="B127" s="21"/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26"/>
    </row>
    <row r="128" spans="1:29" s="7" customFormat="1" x14ac:dyDescent="0.2">
      <c r="A128" s="17" t="s">
        <v>84</v>
      </c>
      <c r="B128" s="22" t="s">
        <v>35</v>
      </c>
      <c r="C128" s="24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6">
        <f t="shared" ref="AC128:AC134" si="27">C128+D128+E128+F128+M128+G128+H128+I128+J128+K128+L128+N128+P128+Q128+R128+S128+T128+U128+V128+W128+X128+Y128+Z128+AB128+AA128+O128</f>
        <v>0</v>
      </c>
    </row>
    <row r="129" spans="1:29" s="7" customFormat="1" x14ac:dyDescent="0.2">
      <c r="A129" s="17" t="s">
        <v>85</v>
      </c>
      <c r="B129" s="22" t="s">
        <v>36</v>
      </c>
      <c r="C129" s="24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6">
        <f t="shared" si="27"/>
        <v>0</v>
      </c>
    </row>
    <row r="130" spans="1:29" s="7" customFormat="1" ht="25.5" x14ac:dyDescent="0.2">
      <c r="A130" s="17" t="s">
        <v>86</v>
      </c>
      <c r="B130" s="22" t="s">
        <v>37</v>
      </c>
      <c r="C130" s="37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0</v>
      </c>
      <c r="O130" s="38">
        <v>0</v>
      </c>
      <c r="P130" s="38">
        <v>0</v>
      </c>
      <c r="Q130" s="38">
        <v>0</v>
      </c>
      <c r="R130" s="38">
        <v>0</v>
      </c>
      <c r="S130" s="38">
        <v>0</v>
      </c>
      <c r="T130" s="38">
        <v>0</v>
      </c>
      <c r="U130" s="38">
        <v>0</v>
      </c>
      <c r="V130" s="38">
        <v>0</v>
      </c>
      <c r="W130" s="38">
        <v>0</v>
      </c>
      <c r="X130" s="38">
        <v>0</v>
      </c>
      <c r="Y130" s="38">
        <v>0</v>
      </c>
      <c r="Z130" s="38">
        <v>0</v>
      </c>
      <c r="AA130" s="38">
        <v>0</v>
      </c>
      <c r="AB130" s="38">
        <v>0</v>
      </c>
      <c r="AC130" s="26">
        <f t="shared" si="27"/>
        <v>0</v>
      </c>
    </row>
    <row r="131" spans="1:29" s="7" customFormat="1" x14ac:dyDescent="0.2">
      <c r="A131" s="17" t="s">
        <v>87</v>
      </c>
      <c r="B131" s="22" t="s">
        <v>38</v>
      </c>
      <c r="C131" s="37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0</v>
      </c>
      <c r="P131" s="38">
        <v>0</v>
      </c>
      <c r="Q131" s="38">
        <v>0</v>
      </c>
      <c r="R131" s="38">
        <v>0</v>
      </c>
      <c r="S131" s="38">
        <v>0</v>
      </c>
      <c r="T131" s="38">
        <v>0</v>
      </c>
      <c r="U131" s="38">
        <v>0</v>
      </c>
      <c r="V131" s="38">
        <v>0</v>
      </c>
      <c r="W131" s="38">
        <v>0</v>
      </c>
      <c r="X131" s="38">
        <v>0</v>
      </c>
      <c r="Y131" s="38">
        <v>0</v>
      </c>
      <c r="Z131" s="38">
        <v>0</v>
      </c>
      <c r="AA131" s="38">
        <v>0</v>
      </c>
      <c r="AB131" s="38">
        <v>0</v>
      </c>
      <c r="AC131" s="26">
        <f t="shared" si="27"/>
        <v>0</v>
      </c>
    </row>
    <row r="132" spans="1:29" s="7" customFormat="1" x14ac:dyDescent="0.2">
      <c r="A132" s="17" t="s">
        <v>88</v>
      </c>
      <c r="B132" s="22" t="s">
        <v>39</v>
      </c>
      <c r="C132" s="37">
        <v>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0</v>
      </c>
      <c r="O132" s="38">
        <v>0</v>
      </c>
      <c r="P132" s="38">
        <v>0</v>
      </c>
      <c r="Q132" s="38">
        <v>0</v>
      </c>
      <c r="R132" s="38">
        <v>0</v>
      </c>
      <c r="S132" s="38">
        <v>0</v>
      </c>
      <c r="T132" s="38">
        <v>0</v>
      </c>
      <c r="U132" s="38">
        <v>0</v>
      </c>
      <c r="V132" s="38">
        <v>0</v>
      </c>
      <c r="W132" s="38">
        <v>0</v>
      </c>
      <c r="X132" s="38">
        <v>0</v>
      </c>
      <c r="Y132" s="38">
        <v>0</v>
      </c>
      <c r="Z132" s="38">
        <v>0</v>
      </c>
      <c r="AA132" s="38">
        <v>0</v>
      </c>
      <c r="AB132" s="38">
        <v>0</v>
      </c>
      <c r="AC132" s="26">
        <f t="shared" si="27"/>
        <v>0</v>
      </c>
    </row>
    <row r="133" spans="1:29" s="7" customFormat="1" x14ac:dyDescent="0.2">
      <c r="A133" s="17" t="s">
        <v>89</v>
      </c>
      <c r="B133" s="22" t="s">
        <v>40</v>
      </c>
      <c r="C133" s="37">
        <v>0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8">
        <v>0</v>
      </c>
      <c r="M133" s="38">
        <v>0</v>
      </c>
      <c r="N133" s="38">
        <v>0</v>
      </c>
      <c r="O133" s="38">
        <v>0</v>
      </c>
      <c r="P133" s="38">
        <v>0</v>
      </c>
      <c r="Q133" s="38">
        <v>0</v>
      </c>
      <c r="R133" s="38">
        <v>0</v>
      </c>
      <c r="S133" s="38">
        <v>0</v>
      </c>
      <c r="T133" s="38">
        <v>0</v>
      </c>
      <c r="U133" s="38">
        <v>0</v>
      </c>
      <c r="V133" s="38">
        <v>0</v>
      </c>
      <c r="W133" s="38">
        <v>0</v>
      </c>
      <c r="X133" s="38">
        <v>0</v>
      </c>
      <c r="Y133" s="38">
        <v>0</v>
      </c>
      <c r="Z133" s="38">
        <v>0</v>
      </c>
      <c r="AA133" s="38">
        <v>0</v>
      </c>
      <c r="AB133" s="38">
        <v>0</v>
      </c>
      <c r="AC133" s="26">
        <f t="shared" si="27"/>
        <v>0</v>
      </c>
    </row>
    <row r="134" spans="1:29" s="7" customFormat="1" x14ac:dyDescent="0.2">
      <c r="A134" s="52" t="s">
        <v>115</v>
      </c>
      <c r="B134" s="48"/>
      <c r="C134" s="49">
        <f t="shared" ref="C134:AB134" si="28">SUM(C128:C133)</f>
        <v>0</v>
      </c>
      <c r="D134" s="50">
        <f t="shared" si="28"/>
        <v>0</v>
      </c>
      <c r="E134" s="50">
        <f t="shared" si="28"/>
        <v>0</v>
      </c>
      <c r="F134" s="50">
        <f t="shared" si="28"/>
        <v>0</v>
      </c>
      <c r="G134" s="50">
        <f t="shared" si="28"/>
        <v>0</v>
      </c>
      <c r="H134" s="50">
        <f t="shared" si="28"/>
        <v>0</v>
      </c>
      <c r="I134" s="50">
        <f t="shared" si="28"/>
        <v>0</v>
      </c>
      <c r="J134" s="50">
        <f t="shared" si="28"/>
        <v>0</v>
      </c>
      <c r="K134" s="50">
        <f t="shared" si="28"/>
        <v>0</v>
      </c>
      <c r="L134" s="50">
        <f t="shared" si="28"/>
        <v>0</v>
      </c>
      <c r="M134" s="50">
        <f t="shared" si="28"/>
        <v>0</v>
      </c>
      <c r="N134" s="50">
        <f t="shared" si="28"/>
        <v>0</v>
      </c>
      <c r="O134" s="50">
        <f t="shared" si="28"/>
        <v>0</v>
      </c>
      <c r="P134" s="50">
        <f t="shared" si="28"/>
        <v>0</v>
      </c>
      <c r="Q134" s="50">
        <f t="shared" si="28"/>
        <v>0</v>
      </c>
      <c r="R134" s="50">
        <f t="shared" si="28"/>
        <v>0</v>
      </c>
      <c r="S134" s="50">
        <f t="shared" si="28"/>
        <v>0</v>
      </c>
      <c r="T134" s="50">
        <f t="shared" si="28"/>
        <v>0</v>
      </c>
      <c r="U134" s="50">
        <f t="shared" si="28"/>
        <v>0</v>
      </c>
      <c r="V134" s="50">
        <f t="shared" si="28"/>
        <v>0</v>
      </c>
      <c r="W134" s="50">
        <f t="shared" si="28"/>
        <v>0</v>
      </c>
      <c r="X134" s="50">
        <f t="shared" si="28"/>
        <v>0</v>
      </c>
      <c r="Y134" s="50">
        <f t="shared" si="28"/>
        <v>0</v>
      </c>
      <c r="Z134" s="50">
        <f t="shared" si="28"/>
        <v>0</v>
      </c>
      <c r="AA134" s="50">
        <f t="shared" si="28"/>
        <v>0</v>
      </c>
      <c r="AB134" s="50">
        <f t="shared" si="28"/>
        <v>0</v>
      </c>
      <c r="AC134" s="51">
        <f t="shared" si="27"/>
        <v>0</v>
      </c>
    </row>
    <row r="135" spans="1:29" s="7" customFormat="1" ht="1.9" customHeight="1" x14ac:dyDescent="0.2">
      <c r="A135" s="15"/>
      <c r="B135" s="21"/>
      <c r="C135" s="30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26"/>
    </row>
    <row r="136" spans="1:29" s="7" customFormat="1" x14ac:dyDescent="0.2">
      <c r="A136" s="15" t="s">
        <v>50</v>
      </c>
      <c r="B136" s="21"/>
      <c r="C136" s="30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26"/>
    </row>
    <row r="137" spans="1:29" s="7" customFormat="1" x14ac:dyDescent="0.2">
      <c r="A137" s="17" t="s">
        <v>84</v>
      </c>
      <c r="B137" s="22" t="s">
        <v>35</v>
      </c>
      <c r="C137" s="24">
        <v>0</v>
      </c>
      <c r="D137" s="25">
        <v>0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6">
        <f t="shared" ref="AC137:AC143" si="29">C137+D137+E137+F137+M137+G137+H137+I137+J137+K137+L137+N137+P137+Q137+R137+S137+T137+U137+V137+W137+X137+Y137+Z137+AB137+AA137+O137</f>
        <v>0</v>
      </c>
    </row>
    <row r="138" spans="1:29" s="7" customFormat="1" x14ac:dyDescent="0.2">
      <c r="A138" s="17" t="s">
        <v>85</v>
      </c>
      <c r="B138" s="22" t="s">
        <v>36</v>
      </c>
      <c r="C138" s="24">
        <v>0</v>
      </c>
      <c r="D138" s="25">
        <v>0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6">
        <f t="shared" si="29"/>
        <v>0</v>
      </c>
    </row>
    <row r="139" spans="1:29" s="7" customFormat="1" ht="25.5" x14ac:dyDescent="0.2">
      <c r="A139" s="17" t="s">
        <v>86</v>
      </c>
      <c r="B139" s="22" t="s">
        <v>37</v>
      </c>
      <c r="C139" s="37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8">
        <v>0</v>
      </c>
      <c r="M139" s="38">
        <v>0</v>
      </c>
      <c r="N139" s="38">
        <v>0</v>
      </c>
      <c r="O139" s="38">
        <v>0</v>
      </c>
      <c r="P139" s="38">
        <v>0</v>
      </c>
      <c r="Q139" s="38">
        <v>0</v>
      </c>
      <c r="R139" s="38">
        <v>0</v>
      </c>
      <c r="S139" s="38">
        <v>0</v>
      </c>
      <c r="T139" s="38">
        <v>0</v>
      </c>
      <c r="U139" s="38">
        <v>0</v>
      </c>
      <c r="V139" s="38">
        <v>0</v>
      </c>
      <c r="W139" s="38">
        <v>0</v>
      </c>
      <c r="X139" s="38">
        <v>0</v>
      </c>
      <c r="Y139" s="38">
        <v>0</v>
      </c>
      <c r="Z139" s="38">
        <v>0</v>
      </c>
      <c r="AA139" s="38">
        <v>0</v>
      </c>
      <c r="AB139" s="38">
        <v>0</v>
      </c>
      <c r="AC139" s="26">
        <f t="shared" si="29"/>
        <v>0</v>
      </c>
    </row>
    <row r="140" spans="1:29" s="7" customFormat="1" x14ac:dyDescent="0.2">
      <c r="A140" s="17" t="s">
        <v>87</v>
      </c>
      <c r="B140" s="22" t="s">
        <v>38</v>
      </c>
      <c r="C140" s="37"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0</v>
      </c>
      <c r="O140" s="38">
        <v>0</v>
      </c>
      <c r="P140" s="38">
        <v>0</v>
      </c>
      <c r="Q140" s="38">
        <v>0</v>
      </c>
      <c r="R140" s="38">
        <v>0</v>
      </c>
      <c r="S140" s="38">
        <v>0</v>
      </c>
      <c r="T140" s="38">
        <v>0</v>
      </c>
      <c r="U140" s="38">
        <v>0</v>
      </c>
      <c r="V140" s="38">
        <v>0</v>
      </c>
      <c r="W140" s="38">
        <v>0</v>
      </c>
      <c r="X140" s="38">
        <v>0</v>
      </c>
      <c r="Y140" s="38">
        <v>0</v>
      </c>
      <c r="Z140" s="38">
        <v>0</v>
      </c>
      <c r="AA140" s="38">
        <v>0</v>
      </c>
      <c r="AB140" s="38">
        <v>0</v>
      </c>
      <c r="AC140" s="26">
        <f t="shared" si="29"/>
        <v>0</v>
      </c>
    </row>
    <row r="141" spans="1:29" s="7" customFormat="1" x14ac:dyDescent="0.2">
      <c r="A141" s="17" t="s">
        <v>88</v>
      </c>
      <c r="B141" s="22" t="s">
        <v>39</v>
      </c>
      <c r="C141" s="37">
        <v>0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0</v>
      </c>
      <c r="O141" s="38">
        <v>0</v>
      </c>
      <c r="P141" s="38">
        <v>0</v>
      </c>
      <c r="Q141" s="38">
        <v>0</v>
      </c>
      <c r="R141" s="38">
        <v>0</v>
      </c>
      <c r="S141" s="38">
        <v>0</v>
      </c>
      <c r="T141" s="38">
        <v>0</v>
      </c>
      <c r="U141" s="38">
        <v>0</v>
      </c>
      <c r="V141" s="38">
        <v>0</v>
      </c>
      <c r="W141" s="38">
        <v>0</v>
      </c>
      <c r="X141" s="38">
        <v>0</v>
      </c>
      <c r="Y141" s="38">
        <v>0</v>
      </c>
      <c r="Z141" s="38">
        <v>0</v>
      </c>
      <c r="AA141" s="38">
        <v>0</v>
      </c>
      <c r="AB141" s="38">
        <v>0</v>
      </c>
      <c r="AC141" s="26">
        <f t="shared" si="29"/>
        <v>0</v>
      </c>
    </row>
    <row r="142" spans="1:29" s="7" customFormat="1" x14ac:dyDescent="0.2">
      <c r="A142" s="17" t="s">
        <v>89</v>
      </c>
      <c r="B142" s="22" t="s">
        <v>40</v>
      </c>
      <c r="C142" s="37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0</v>
      </c>
      <c r="O142" s="38">
        <v>0</v>
      </c>
      <c r="P142" s="38">
        <v>0</v>
      </c>
      <c r="Q142" s="38">
        <v>0</v>
      </c>
      <c r="R142" s="38">
        <v>0</v>
      </c>
      <c r="S142" s="38">
        <v>0</v>
      </c>
      <c r="T142" s="38">
        <v>0</v>
      </c>
      <c r="U142" s="38">
        <v>0</v>
      </c>
      <c r="V142" s="38">
        <v>0</v>
      </c>
      <c r="W142" s="38">
        <v>0</v>
      </c>
      <c r="X142" s="38">
        <v>0</v>
      </c>
      <c r="Y142" s="38">
        <v>0</v>
      </c>
      <c r="Z142" s="38">
        <v>0</v>
      </c>
      <c r="AA142" s="38">
        <v>0</v>
      </c>
      <c r="AB142" s="38">
        <v>0</v>
      </c>
      <c r="AC142" s="26">
        <f t="shared" si="29"/>
        <v>0</v>
      </c>
    </row>
    <row r="143" spans="1:29" s="7" customFormat="1" x14ac:dyDescent="0.2">
      <c r="A143" s="52" t="s">
        <v>116</v>
      </c>
      <c r="B143" s="48"/>
      <c r="C143" s="49">
        <f t="shared" ref="C143:AB143" si="30">SUM(C137:C142)</f>
        <v>0</v>
      </c>
      <c r="D143" s="50">
        <f t="shared" si="30"/>
        <v>0</v>
      </c>
      <c r="E143" s="50">
        <f t="shared" si="30"/>
        <v>0</v>
      </c>
      <c r="F143" s="50">
        <f t="shared" si="30"/>
        <v>0</v>
      </c>
      <c r="G143" s="50">
        <f t="shared" si="30"/>
        <v>0</v>
      </c>
      <c r="H143" s="50">
        <f t="shared" si="30"/>
        <v>0</v>
      </c>
      <c r="I143" s="50">
        <f t="shared" si="30"/>
        <v>0</v>
      </c>
      <c r="J143" s="50">
        <f t="shared" si="30"/>
        <v>0</v>
      </c>
      <c r="K143" s="50">
        <f t="shared" si="30"/>
        <v>0</v>
      </c>
      <c r="L143" s="50">
        <f t="shared" si="30"/>
        <v>0</v>
      </c>
      <c r="M143" s="50">
        <f t="shared" si="30"/>
        <v>0</v>
      </c>
      <c r="N143" s="50">
        <f t="shared" si="30"/>
        <v>0</v>
      </c>
      <c r="O143" s="50">
        <f t="shared" si="30"/>
        <v>0</v>
      </c>
      <c r="P143" s="50">
        <f t="shared" si="30"/>
        <v>0</v>
      </c>
      <c r="Q143" s="50">
        <f t="shared" si="30"/>
        <v>0</v>
      </c>
      <c r="R143" s="50">
        <f t="shared" si="30"/>
        <v>0</v>
      </c>
      <c r="S143" s="50">
        <f t="shared" si="30"/>
        <v>0</v>
      </c>
      <c r="T143" s="50">
        <f t="shared" si="30"/>
        <v>0</v>
      </c>
      <c r="U143" s="50">
        <f t="shared" si="30"/>
        <v>0</v>
      </c>
      <c r="V143" s="50">
        <f t="shared" si="30"/>
        <v>0</v>
      </c>
      <c r="W143" s="50">
        <f t="shared" si="30"/>
        <v>0</v>
      </c>
      <c r="X143" s="50">
        <f t="shared" si="30"/>
        <v>0</v>
      </c>
      <c r="Y143" s="50">
        <f t="shared" si="30"/>
        <v>0</v>
      </c>
      <c r="Z143" s="50">
        <f t="shared" si="30"/>
        <v>0</v>
      </c>
      <c r="AA143" s="50">
        <f t="shared" si="30"/>
        <v>0</v>
      </c>
      <c r="AB143" s="50">
        <f t="shared" si="30"/>
        <v>0</v>
      </c>
      <c r="AC143" s="51">
        <f t="shared" si="29"/>
        <v>0</v>
      </c>
    </row>
    <row r="144" spans="1:29" s="7" customFormat="1" ht="1.9" customHeight="1" x14ac:dyDescent="0.2">
      <c r="A144" s="15"/>
      <c r="B144" s="21"/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26"/>
    </row>
    <row r="145" spans="1:29" s="7" customFormat="1" x14ac:dyDescent="0.2">
      <c r="A145" s="52" t="s">
        <v>117</v>
      </c>
      <c r="B145" s="48"/>
      <c r="C145" s="49">
        <f t="shared" ref="C145:AB145" si="31">SUM(C134+C125+C117+C108+C99+C90+C81+C73+C64+C55+C46+C37+C143)</f>
        <v>3406526</v>
      </c>
      <c r="D145" s="50">
        <f t="shared" si="31"/>
        <v>0</v>
      </c>
      <c r="E145" s="50">
        <f t="shared" si="31"/>
        <v>0</v>
      </c>
      <c r="F145" s="50">
        <f t="shared" si="31"/>
        <v>0</v>
      </c>
      <c r="G145" s="50">
        <f t="shared" si="31"/>
        <v>414741</v>
      </c>
      <c r="H145" s="50">
        <f t="shared" si="31"/>
        <v>0</v>
      </c>
      <c r="I145" s="50">
        <f t="shared" si="31"/>
        <v>0</v>
      </c>
      <c r="J145" s="50">
        <f t="shared" si="31"/>
        <v>0</v>
      </c>
      <c r="K145" s="50">
        <f t="shared" si="31"/>
        <v>0</v>
      </c>
      <c r="L145" s="50">
        <f t="shared" si="31"/>
        <v>0</v>
      </c>
      <c r="M145" s="50">
        <f t="shared" si="31"/>
        <v>0</v>
      </c>
      <c r="N145" s="50">
        <f t="shared" si="31"/>
        <v>0</v>
      </c>
      <c r="O145" s="50">
        <f t="shared" si="31"/>
        <v>0</v>
      </c>
      <c r="P145" s="50">
        <f t="shared" si="31"/>
        <v>0</v>
      </c>
      <c r="Q145" s="50">
        <f t="shared" si="31"/>
        <v>0</v>
      </c>
      <c r="R145" s="50">
        <f t="shared" si="31"/>
        <v>317096</v>
      </c>
      <c r="S145" s="50">
        <f t="shared" si="31"/>
        <v>0</v>
      </c>
      <c r="T145" s="50">
        <f t="shared" si="31"/>
        <v>0</v>
      </c>
      <c r="U145" s="50">
        <f t="shared" si="31"/>
        <v>0</v>
      </c>
      <c r="V145" s="50">
        <f t="shared" si="31"/>
        <v>0</v>
      </c>
      <c r="W145" s="50">
        <f t="shared" si="31"/>
        <v>0</v>
      </c>
      <c r="X145" s="50">
        <f t="shared" si="31"/>
        <v>0</v>
      </c>
      <c r="Y145" s="50">
        <f t="shared" si="31"/>
        <v>0</v>
      </c>
      <c r="Z145" s="50">
        <f t="shared" si="31"/>
        <v>500000</v>
      </c>
      <c r="AA145" s="50">
        <f t="shared" si="31"/>
        <v>0</v>
      </c>
      <c r="AB145" s="50">
        <f t="shared" si="31"/>
        <v>0</v>
      </c>
      <c r="AC145" s="51">
        <f>C145+D145+E145+F145+M145+G145+H145+I145+J145+K145+L145+N145+P145+Q145+R145+S145+T145+U145+V145+W145+X145+Y145+Z145+AB145+AA145+O145</f>
        <v>4638363</v>
      </c>
    </row>
    <row r="146" spans="1:29" s="7" customFormat="1" ht="1.9" customHeight="1" x14ac:dyDescent="0.2">
      <c r="A146" s="15"/>
      <c r="B146" s="21"/>
      <c r="C146" s="30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26"/>
    </row>
    <row r="147" spans="1:29" s="7" customFormat="1" x14ac:dyDescent="0.2">
      <c r="A147" s="15" t="s">
        <v>51</v>
      </c>
      <c r="B147" s="21"/>
      <c r="C147" s="30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26"/>
    </row>
    <row r="148" spans="1:29" s="7" customFormat="1" x14ac:dyDescent="0.2">
      <c r="A148" s="17" t="s">
        <v>84</v>
      </c>
      <c r="B148" s="22" t="s">
        <v>35</v>
      </c>
      <c r="C148" s="24">
        <v>0</v>
      </c>
      <c r="D148" s="25">
        <v>0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6">
        <f t="shared" ref="AC148:AC154" si="32">C148+D148+E148+F148+M148+G148+H148+I148+J148+K148+L148+N148+P148+Q148+R148+S148+T148+U148+V148+W148+X148+Y148+Z148+AB148+AA148+O148</f>
        <v>0</v>
      </c>
    </row>
    <row r="149" spans="1:29" s="7" customFormat="1" x14ac:dyDescent="0.2">
      <c r="A149" s="17" t="s">
        <v>85</v>
      </c>
      <c r="B149" s="22" t="s">
        <v>36</v>
      </c>
      <c r="C149" s="24">
        <v>0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6">
        <f t="shared" si="32"/>
        <v>0</v>
      </c>
    </row>
    <row r="150" spans="1:29" s="7" customFormat="1" ht="25.5" x14ac:dyDescent="0.2">
      <c r="A150" s="17" t="s">
        <v>86</v>
      </c>
      <c r="B150" s="22" t="s">
        <v>37</v>
      </c>
      <c r="C150" s="37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  <c r="P150" s="38">
        <v>0</v>
      </c>
      <c r="Q150" s="38">
        <v>0</v>
      </c>
      <c r="R150" s="38">
        <v>333033</v>
      </c>
      <c r="S150" s="38">
        <v>0</v>
      </c>
      <c r="T150" s="38">
        <v>0</v>
      </c>
      <c r="U150" s="38">
        <v>0</v>
      </c>
      <c r="V150" s="38">
        <v>0</v>
      </c>
      <c r="W150" s="38">
        <v>0</v>
      </c>
      <c r="X150" s="38">
        <v>0</v>
      </c>
      <c r="Y150" s="38">
        <v>0</v>
      </c>
      <c r="Z150" s="38">
        <v>0</v>
      </c>
      <c r="AA150" s="38">
        <v>0</v>
      </c>
      <c r="AB150" s="38">
        <v>0</v>
      </c>
      <c r="AC150" s="26">
        <f t="shared" si="32"/>
        <v>333033</v>
      </c>
    </row>
    <row r="151" spans="1:29" s="7" customFormat="1" x14ac:dyDescent="0.2">
      <c r="A151" s="17" t="s">
        <v>87</v>
      </c>
      <c r="B151" s="22" t="s">
        <v>38</v>
      </c>
      <c r="C151" s="37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0</v>
      </c>
      <c r="O151" s="38">
        <v>0</v>
      </c>
      <c r="P151" s="38">
        <v>0</v>
      </c>
      <c r="Q151" s="38">
        <v>0</v>
      </c>
      <c r="R151" s="38">
        <v>0</v>
      </c>
      <c r="S151" s="38">
        <v>0</v>
      </c>
      <c r="T151" s="38">
        <v>0</v>
      </c>
      <c r="U151" s="38">
        <v>0</v>
      </c>
      <c r="V151" s="38">
        <v>0</v>
      </c>
      <c r="W151" s="38">
        <v>0</v>
      </c>
      <c r="X151" s="38">
        <v>0</v>
      </c>
      <c r="Y151" s="38">
        <v>0</v>
      </c>
      <c r="Z151" s="38">
        <v>0</v>
      </c>
      <c r="AA151" s="38">
        <v>0</v>
      </c>
      <c r="AB151" s="38">
        <v>0</v>
      </c>
      <c r="AC151" s="26">
        <f t="shared" si="32"/>
        <v>0</v>
      </c>
    </row>
    <row r="152" spans="1:29" s="7" customFormat="1" x14ac:dyDescent="0.2">
      <c r="A152" s="17" t="s">
        <v>88</v>
      </c>
      <c r="B152" s="22" t="s">
        <v>39</v>
      </c>
      <c r="C152" s="37">
        <v>0</v>
      </c>
      <c r="D152" s="38">
        <v>0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8">
        <v>0</v>
      </c>
      <c r="M152" s="38">
        <v>0</v>
      </c>
      <c r="N152" s="38">
        <v>0</v>
      </c>
      <c r="O152" s="38">
        <v>0</v>
      </c>
      <c r="P152" s="38">
        <v>0</v>
      </c>
      <c r="Q152" s="38">
        <v>0</v>
      </c>
      <c r="R152" s="38">
        <v>0</v>
      </c>
      <c r="S152" s="38">
        <v>0</v>
      </c>
      <c r="T152" s="38">
        <v>0</v>
      </c>
      <c r="U152" s="38">
        <v>0</v>
      </c>
      <c r="V152" s="38">
        <v>0</v>
      </c>
      <c r="W152" s="38">
        <v>0</v>
      </c>
      <c r="X152" s="38">
        <v>0</v>
      </c>
      <c r="Y152" s="38">
        <v>0</v>
      </c>
      <c r="Z152" s="38">
        <v>0</v>
      </c>
      <c r="AA152" s="38">
        <v>0</v>
      </c>
      <c r="AB152" s="38">
        <v>0</v>
      </c>
      <c r="AC152" s="26">
        <f t="shared" si="32"/>
        <v>0</v>
      </c>
    </row>
    <row r="153" spans="1:29" s="7" customFormat="1" x14ac:dyDescent="0.2">
      <c r="A153" s="17" t="s">
        <v>89</v>
      </c>
      <c r="B153" s="22" t="s">
        <v>40</v>
      </c>
      <c r="C153" s="37">
        <v>0</v>
      </c>
      <c r="D153" s="38">
        <v>0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  <c r="P153" s="38">
        <v>0</v>
      </c>
      <c r="Q153" s="38">
        <v>0</v>
      </c>
      <c r="R153" s="38">
        <v>0</v>
      </c>
      <c r="S153" s="38">
        <v>0</v>
      </c>
      <c r="T153" s="38">
        <v>0</v>
      </c>
      <c r="U153" s="38">
        <v>0</v>
      </c>
      <c r="V153" s="38">
        <v>0</v>
      </c>
      <c r="W153" s="38">
        <v>0</v>
      </c>
      <c r="X153" s="38">
        <v>0</v>
      </c>
      <c r="Y153" s="38">
        <v>0</v>
      </c>
      <c r="Z153" s="38">
        <v>0</v>
      </c>
      <c r="AA153" s="38">
        <v>0</v>
      </c>
      <c r="AB153" s="38">
        <v>0</v>
      </c>
      <c r="AC153" s="26">
        <f t="shared" si="32"/>
        <v>0</v>
      </c>
    </row>
    <row r="154" spans="1:29" s="7" customFormat="1" x14ac:dyDescent="0.2">
      <c r="A154" s="52" t="s">
        <v>118</v>
      </c>
      <c r="B154" s="48"/>
      <c r="C154" s="49">
        <f t="shared" ref="C154:AB154" si="33">SUM(C148:C153)</f>
        <v>0</v>
      </c>
      <c r="D154" s="50">
        <f t="shared" si="33"/>
        <v>0</v>
      </c>
      <c r="E154" s="50">
        <f t="shared" si="33"/>
        <v>0</v>
      </c>
      <c r="F154" s="50">
        <f t="shared" si="33"/>
        <v>0</v>
      </c>
      <c r="G154" s="50">
        <f t="shared" si="33"/>
        <v>0</v>
      </c>
      <c r="H154" s="50">
        <f t="shared" si="33"/>
        <v>0</v>
      </c>
      <c r="I154" s="50">
        <f t="shared" si="33"/>
        <v>0</v>
      </c>
      <c r="J154" s="50">
        <f t="shared" si="33"/>
        <v>0</v>
      </c>
      <c r="K154" s="50">
        <f t="shared" si="33"/>
        <v>0</v>
      </c>
      <c r="L154" s="50">
        <f t="shared" si="33"/>
        <v>0</v>
      </c>
      <c r="M154" s="50">
        <f t="shared" si="33"/>
        <v>0</v>
      </c>
      <c r="N154" s="50">
        <f t="shared" si="33"/>
        <v>0</v>
      </c>
      <c r="O154" s="50">
        <f t="shared" si="33"/>
        <v>0</v>
      </c>
      <c r="P154" s="50">
        <f t="shared" si="33"/>
        <v>0</v>
      </c>
      <c r="Q154" s="50">
        <f t="shared" si="33"/>
        <v>0</v>
      </c>
      <c r="R154" s="50">
        <f t="shared" si="33"/>
        <v>333033</v>
      </c>
      <c r="S154" s="50">
        <f t="shared" si="33"/>
        <v>0</v>
      </c>
      <c r="T154" s="50">
        <f t="shared" si="33"/>
        <v>0</v>
      </c>
      <c r="U154" s="50">
        <f t="shared" si="33"/>
        <v>0</v>
      </c>
      <c r="V154" s="50">
        <f t="shared" si="33"/>
        <v>0</v>
      </c>
      <c r="W154" s="50">
        <f t="shared" si="33"/>
        <v>0</v>
      </c>
      <c r="X154" s="50">
        <f t="shared" si="33"/>
        <v>0</v>
      </c>
      <c r="Y154" s="50">
        <f t="shared" si="33"/>
        <v>0</v>
      </c>
      <c r="Z154" s="50">
        <f t="shared" si="33"/>
        <v>0</v>
      </c>
      <c r="AA154" s="50">
        <f t="shared" si="33"/>
        <v>0</v>
      </c>
      <c r="AB154" s="50">
        <f t="shared" si="33"/>
        <v>0</v>
      </c>
      <c r="AC154" s="51">
        <f t="shared" si="32"/>
        <v>333033</v>
      </c>
    </row>
    <row r="155" spans="1:29" s="7" customFormat="1" ht="1.9" customHeight="1" x14ac:dyDescent="0.2">
      <c r="A155" s="15"/>
      <c r="B155" s="21"/>
      <c r="C155" s="30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26"/>
    </row>
    <row r="156" spans="1:29" s="7" customFormat="1" ht="38.25" x14ac:dyDescent="0.2">
      <c r="A156" s="15" t="s">
        <v>52</v>
      </c>
      <c r="B156" s="21"/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26"/>
    </row>
    <row r="157" spans="1:29" s="7" customFormat="1" x14ac:dyDescent="0.2">
      <c r="A157" s="17" t="s">
        <v>84</v>
      </c>
      <c r="B157" s="22" t="s">
        <v>35</v>
      </c>
      <c r="C157" s="39" t="s">
        <v>55</v>
      </c>
      <c r="D157" s="40" t="s">
        <v>55</v>
      </c>
      <c r="E157" s="40" t="s">
        <v>55</v>
      </c>
      <c r="F157" s="40" t="s">
        <v>55</v>
      </c>
      <c r="G157" s="40" t="s">
        <v>55</v>
      </c>
      <c r="H157" s="40" t="s">
        <v>55</v>
      </c>
      <c r="I157" s="40" t="s">
        <v>55</v>
      </c>
      <c r="J157" s="40" t="s">
        <v>55</v>
      </c>
      <c r="K157" s="40" t="s">
        <v>55</v>
      </c>
      <c r="L157" s="40" t="s">
        <v>55</v>
      </c>
      <c r="M157" s="40" t="s">
        <v>55</v>
      </c>
      <c r="N157" s="40" t="s">
        <v>55</v>
      </c>
      <c r="O157" s="40" t="s">
        <v>55</v>
      </c>
      <c r="P157" s="40" t="s">
        <v>55</v>
      </c>
      <c r="Q157" s="40" t="s">
        <v>55</v>
      </c>
      <c r="R157" s="40" t="s">
        <v>55</v>
      </c>
      <c r="S157" s="40" t="s">
        <v>55</v>
      </c>
      <c r="T157" s="40" t="s">
        <v>55</v>
      </c>
      <c r="U157" s="40" t="s">
        <v>55</v>
      </c>
      <c r="V157" s="40" t="s">
        <v>55</v>
      </c>
      <c r="W157" s="40" t="s">
        <v>55</v>
      </c>
      <c r="X157" s="40" t="s">
        <v>55</v>
      </c>
      <c r="Y157" s="40" t="s">
        <v>55</v>
      </c>
      <c r="Z157" s="40" t="s">
        <v>55</v>
      </c>
      <c r="AA157" s="40" t="s">
        <v>55</v>
      </c>
      <c r="AB157" s="40" t="s">
        <v>55</v>
      </c>
      <c r="AC157" s="41" t="s">
        <v>55</v>
      </c>
    </row>
    <row r="158" spans="1:29" s="7" customFormat="1" x14ac:dyDescent="0.2">
      <c r="A158" s="17" t="s">
        <v>85</v>
      </c>
      <c r="B158" s="22" t="s">
        <v>36</v>
      </c>
      <c r="C158" s="39" t="s">
        <v>55</v>
      </c>
      <c r="D158" s="40" t="s">
        <v>55</v>
      </c>
      <c r="E158" s="40" t="s">
        <v>55</v>
      </c>
      <c r="F158" s="40" t="s">
        <v>55</v>
      </c>
      <c r="G158" s="40" t="s">
        <v>55</v>
      </c>
      <c r="H158" s="40" t="s">
        <v>55</v>
      </c>
      <c r="I158" s="40" t="s">
        <v>55</v>
      </c>
      <c r="J158" s="40" t="s">
        <v>55</v>
      </c>
      <c r="K158" s="40" t="s">
        <v>55</v>
      </c>
      <c r="L158" s="40" t="s">
        <v>55</v>
      </c>
      <c r="M158" s="40" t="s">
        <v>55</v>
      </c>
      <c r="N158" s="40" t="s">
        <v>55</v>
      </c>
      <c r="O158" s="40" t="s">
        <v>55</v>
      </c>
      <c r="P158" s="40" t="s">
        <v>55</v>
      </c>
      <c r="Q158" s="40" t="s">
        <v>55</v>
      </c>
      <c r="R158" s="40" t="s">
        <v>55</v>
      </c>
      <c r="S158" s="40" t="s">
        <v>55</v>
      </c>
      <c r="T158" s="40" t="s">
        <v>55</v>
      </c>
      <c r="U158" s="40" t="s">
        <v>55</v>
      </c>
      <c r="V158" s="40" t="s">
        <v>55</v>
      </c>
      <c r="W158" s="40" t="s">
        <v>55</v>
      </c>
      <c r="X158" s="40" t="s">
        <v>55</v>
      </c>
      <c r="Y158" s="40" t="s">
        <v>55</v>
      </c>
      <c r="Z158" s="40" t="s">
        <v>55</v>
      </c>
      <c r="AA158" s="40" t="s">
        <v>55</v>
      </c>
      <c r="AB158" s="40" t="s">
        <v>55</v>
      </c>
      <c r="AC158" s="41" t="s">
        <v>55</v>
      </c>
    </row>
    <row r="159" spans="1:29" s="7" customFormat="1" ht="25.5" x14ac:dyDescent="0.2">
      <c r="A159" s="17" t="s">
        <v>86</v>
      </c>
      <c r="B159" s="22" t="s">
        <v>37</v>
      </c>
      <c r="C159" s="39" t="s">
        <v>55</v>
      </c>
      <c r="D159" s="40" t="s">
        <v>55</v>
      </c>
      <c r="E159" s="40" t="s">
        <v>55</v>
      </c>
      <c r="F159" s="40" t="s">
        <v>55</v>
      </c>
      <c r="G159" s="40" t="s">
        <v>55</v>
      </c>
      <c r="H159" s="40" t="s">
        <v>55</v>
      </c>
      <c r="I159" s="40" t="s">
        <v>55</v>
      </c>
      <c r="J159" s="40" t="s">
        <v>55</v>
      </c>
      <c r="K159" s="40" t="s">
        <v>55</v>
      </c>
      <c r="L159" s="40" t="s">
        <v>55</v>
      </c>
      <c r="M159" s="40" t="s">
        <v>55</v>
      </c>
      <c r="N159" s="40" t="s">
        <v>55</v>
      </c>
      <c r="O159" s="40" t="s">
        <v>55</v>
      </c>
      <c r="P159" s="40" t="s">
        <v>55</v>
      </c>
      <c r="Q159" s="40" t="s">
        <v>55</v>
      </c>
      <c r="R159" s="40" t="s">
        <v>55</v>
      </c>
      <c r="S159" s="40" t="s">
        <v>55</v>
      </c>
      <c r="T159" s="40" t="s">
        <v>55</v>
      </c>
      <c r="U159" s="40" t="s">
        <v>55</v>
      </c>
      <c r="V159" s="40" t="s">
        <v>55</v>
      </c>
      <c r="W159" s="40" t="s">
        <v>55</v>
      </c>
      <c r="X159" s="40" t="s">
        <v>55</v>
      </c>
      <c r="Y159" s="40" t="s">
        <v>55</v>
      </c>
      <c r="Z159" s="40" t="s">
        <v>55</v>
      </c>
      <c r="AA159" s="40" t="s">
        <v>55</v>
      </c>
      <c r="AB159" s="40" t="s">
        <v>55</v>
      </c>
      <c r="AC159" s="41" t="s">
        <v>55</v>
      </c>
    </row>
    <row r="160" spans="1:29" s="7" customFormat="1" x14ac:dyDescent="0.2">
      <c r="A160" s="17" t="s">
        <v>87</v>
      </c>
      <c r="B160" s="22" t="s">
        <v>38</v>
      </c>
      <c r="C160" s="39" t="s">
        <v>55</v>
      </c>
      <c r="D160" s="40" t="s">
        <v>55</v>
      </c>
      <c r="E160" s="40" t="s">
        <v>55</v>
      </c>
      <c r="F160" s="40" t="s">
        <v>55</v>
      </c>
      <c r="G160" s="40" t="s">
        <v>55</v>
      </c>
      <c r="H160" s="40" t="s">
        <v>55</v>
      </c>
      <c r="I160" s="40" t="s">
        <v>55</v>
      </c>
      <c r="J160" s="40" t="s">
        <v>55</v>
      </c>
      <c r="K160" s="40" t="s">
        <v>55</v>
      </c>
      <c r="L160" s="40" t="s">
        <v>55</v>
      </c>
      <c r="M160" s="40" t="s">
        <v>55</v>
      </c>
      <c r="N160" s="40" t="s">
        <v>55</v>
      </c>
      <c r="O160" s="40" t="s">
        <v>55</v>
      </c>
      <c r="P160" s="40" t="s">
        <v>55</v>
      </c>
      <c r="Q160" s="40" t="s">
        <v>55</v>
      </c>
      <c r="R160" s="40" t="s">
        <v>55</v>
      </c>
      <c r="S160" s="40" t="s">
        <v>55</v>
      </c>
      <c r="T160" s="40" t="s">
        <v>55</v>
      </c>
      <c r="U160" s="40" t="s">
        <v>55</v>
      </c>
      <c r="V160" s="40" t="s">
        <v>55</v>
      </c>
      <c r="W160" s="40" t="s">
        <v>55</v>
      </c>
      <c r="X160" s="40" t="s">
        <v>55</v>
      </c>
      <c r="Y160" s="40" t="s">
        <v>55</v>
      </c>
      <c r="Z160" s="40" t="s">
        <v>55</v>
      </c>
      <c r="AA160" s="40" t="s">
        <v>55</v>
      </c>
      <c r="AB160" s="40" t="s">
        <v>55</v>
      </c>
      <c r="AC160" s="41" t="s">
        <v>55</v>
      </c>
    </row>
    <row r="161" spans="1:29" s="7" customFormat="1" x14ac:dyDescent="0.2">
      <c r="A161" s="17" t="s">
        <v>88</v>
      </c>
      <c r="B161" s="22" t="s">
        <v>39</v>
      </c>
      <c r="C161" s="39" t="s">
        <v>55</v>
      </c>
      <c r="D161" s="40" t="s">
        <v>55</v>
      </c>
      <c r="E161" s="40" t="s">
        <v>55</v>
      </c>
      <c r="F161" s="40" t="s">
        <v>55</v>
      </c>
      <c r="G161" s="40" t="s">
        <v>55</v>
      </c>
      <c r="H161" s="40" t="s">
        <v>55</v>
      </c>
      <c r="I161" s="40" t="s">
        <v>55</v>
      </c>
      <c r="J161" s="40" t="s">
        <v>55</v>
      </c>
      <c r="K161" s="40" t="s">
        <v>55</v>
      </c>
      <c r="L161" s="40" t="s">
        <v>55</v>
      </c>
      <c r="M161" s="40" t="s">
        <v>55</v>
      </c>
      <c r="N161" s="40" t="s">
        <v>55</v>
      </c>
      <c r="O161" s="40" t="s">
        <v>55</v>
      </c>
      <c r="P161" s="40" t="s">
        <v>55</v>
      </c>
      <c r="Q161" s="40" t="s">
        <v>55</v>
      </c>
      <c r="R161" s="40" t="s">
        <v>55</v>
      </c>
      <c r="S161" s="40" t="s">
        <v>55</v>
      </c>
      <c r="T161" s="40" t="s">
        <v>55</v>
      </c>
      <c r="U161" s="40" t="s">
        <v>55</v>
      </c>
      <c r="V161" s="40" t="s">
        <v>55</v>
      </c>
      <c r="W161" s="40" t="s">
        <v>55</v>
      </c>
      <c r="X161" s="40" t="s">
        <v>55</v>
      </c>
      <c r="Y161" s="40" t="s">
        <v>55</v>
      </c>
      <c r="Z161" s="40" t="s">
        <v>55</v>
      </c>
      <c r="AA161" s="40" t="s">
        <v>55</v>
      </c>
      <c r="AB161" s="40" t="s">
        <v>55</v>
      </c>
      <c r="AC161" s="41" t="s">
        <v>55</v>
      </c>
    </row>
    <row r="162" spans="1:29" s="7" customFormat="1" x14ac:dyDescent="0.2">
      <c r="A162" s="17" t="s">
        <v>89</v>
      </c>
      <c r="B162" s="22" t="s">
        <v>40</v>
      </c>
      <c r="C162" s="37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0</v>
      </c>
      <c r="P162" s="38">
        <v>0</v>
      </c>
      <c r="Q162" s="38">
        <v>0</v>
      </c>
      <c r="R162" s="38">
        <v>0</v>
      </c>
      <c r="S162" s="38">
        <v>0</v>
      </c>
      <c r="T162" s="38">
        <v>0</v>
      </c>
      <c r="U162" s="38">
        <v>0</v>
      </c>
      <c r="V162" s="38">
        <v>0</v>
      </c>
      <c r="W162" s="38">
        <v>0</v>
      </c>
      <c r="X162" s="38">
        <v>0</v>
      </c>
      <c r="Y162" s="38">
        <v>0</v>
      </c>
      <c r="Z162" s="38">
        <v>0</v>
      </c>
      <c r="AA162" s="38">
        <v>0</v>
      </c>
      <c r="AB162" s="38">
        <v>0</v>
      </c>
      <c r="AC162" s="26">
        <f>C162+D162+E162+F162+M162+G162+H162+I162+J162+K162+L162+N162+P162+Q162+R162+S162+T162+U162+V162+W162+X162+Y162+Z162+AB162+AA162+O162</f>
        <v>0</v>
      </c>
    </row>
    <row r="163" spans="1:29" s="7" customFormat="1" x14ac:dyDescent="0.2">
      <c r="A163" s="52" t="s">
        <v>119</v>
      </c>
      <c r="B163" s="48"/>
      <c r="C163" s="49">
        <f t="shared" ref="C163:AB163" si="34">SUM(C157:C162)</f>
        <v>0</v>
      </c>
      <c r="D163" s="50">
        <f t="shared" si="34"/>
        <v>0</v>
      </c>
      <c r="E163" s="50">
        <f t="shared" si="34"/>
        <v>0</v>
      </c>
      <c r="F163" s="50">
        <f t="shared" si="34"/>
        <v>0</v>
      </c>
      <c r="G163" s="50">
        <f t="shared" si="34"/>
        <v>0</v>
      </c>
      <c r="H163" s="50">
        <f t="shared" si="34"/>
        <v>0</v>
      </c>
      <c r="I163" s="50">
        <f t="shared" si="34"/>
        <v>0</v>
      </c>
      <c r="J163" s="50">
        <f t="shared" si="34"/>
        <v>0</v>
      </c>
      <c r="K163" s="50">
        <f t="shared" si="34"/>
        <v>0</v>
      </c>
      <c r="L163" s="50">
        <f t="shared" si="34"/>
        <v>0</v>
      </c>
      <c r="M163" s="50">
        <f t="shared" si="34"/>
        <v>0</v>
      </c>
      <c r="N163" s="50">
        <f t="shared" si="34"/>
        <v>0</v>
      </c>
      <c r="O163" s="50">
        <f t="shared" si="34"/>
        <v>0</v>
      </c>
      <c r="P163" s="50">
        <f t="shared" si="34"/>
        <v>0</v>
      </c>
      <c r="Q163" s="50">
        <f t="shared" si="34"/>
        <v>0</v>
      </c>
      <c r="R163" s="50">
        <f t="shared" si="34"/>
        <v>0</v>
      </c>
      <c r="S163" s="50">
        <f t="shared" si="34"/>
        <v>0</v>
      </c>
      <c r="T163" s="50">
        <f t="shared" si="34"/>
        <v>0</v>
      </c>
      <c r="U163" s="50">
        <f t="shared" si="34"/>
        <v>0</v>
      </c>
      <c r="V163" s="50">
        <f t="shared" si="34"/>
        <v>0</v>
      </c>
      <c r="W163" s="50">
        <f t="shared" si="34"/>
        <v>0</v>
      </c>
      <c r="X163" s="50">
        <f t="shared" si="34"/>
        <v>0</v>
      </c>
      <c r="Y163" s="50">
        <f t="shared" si="34"/>
        <v>0</v>
      </c>
      <c r="Z163" s="50">
        <f t="shared" si="34"/>
        <v>0</v>
      </c>
      <c r="AA163" s="50">
        <f t="shared" si="34"/>
        <v>0</v>
      </c>
      <c r="AB163" s="50">
        <f t="shared" si="34"/>
        <v>0</v>
      </c>
      <c r="AC163" s="51">
        <f>C163+D163+E163+F163+M163+G163+H163+I163+J163+K163+L163+N163+P163+Q163+R163+S163+T163+U163+V163+W163+X163+Y163+Z163+AB163+AA163+O163</f>
        <v>0</v>
      </c>
    </row>
    <row r="164" spans="1:29" s="7" customFormat="1" ht="1.9" customHeight="1" x14ac:dyDescent="0.2">
      <c r="A164" s="15"/>
      <c r="B164" s="21"/>
      <c r="C164" s="30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26"/>
    </row>
    <row r="165" spans="1:29" s="7" customFormat="1" x14ac:dyDescent="0.2">
      <c r="A165" s="47" t="s">
        <v>124</v>
      </c>
      <c r="B165" s="48"/>
      <c r="C165" s="49">
        <f t="shared" ref="C165:AB165" si="35">SUM(C145+C28+C163+C154)</f>
        <v>9148803</v>
      </c>
      <c r="D165" s="50">
        <f t="shared" si="35"/>
        <v>0</v>
      </c>
      <c r="E165" s="50">
        <f t="shared" si="35"/>
        <v>0</v>
      </c>
      <c r="F165" s="50">
        <f t="shared" si="35"/>
        <v>0</v>
      </c>
      <c r="G165" s="50">
        <f t="shared" si="35"/>
        <v>414741</v>
      </c>
      <c r="H165" s="50">
        <f t="shared" si="35"/>
        <v>0</v>
      </c>
      <c r="I165" s="50">
        <f t="shared" si="35"/>
        <v>0</v>
      </c>
      <c r="J165" s="50">
        <f t="shared" si="35"/>
        <v>0</v>
      </c>
      <c r="K165" s="50">
        <f t="shared" si="35"/>
        <v>0</v>
      </c>
      <c r="L165" s="50">
        <f t="shared" si="35"/>
        <v>0</v>
      </c>
      <c r="M165" s="50">
        <f t="shared" si="35"/>
        <v>0</v>
      </c>
      <c r="N165" s="50">
        <f t="shared" si="35"/>
        <v>680300</v>
      </c>
      <c r="O165" s="50">
        <f t="shared" si="35"/>
        <v>0</v>
      </c>
      <c r="P165" s="50">
        <f t="shared" si="35"/>
        <v>0</v>
      </c>
      <c r="Q165" s="50">
        <f t="shared" si="35"/>
        <v>0</v>
      </c>
      <c r="R165" s="50">
        <f t="shared" si="35"/>
        <v>650129</v>
      </c>
      <c r="S165" s="50">
        <f t="shared" si="35"/>
        <v>0</v>
      </c>
      <c r="T165" s="50">
        <f t="shared" si="35"/>
        <v>0</v>
      </c>
      <c r="U165" s="50">
        <f t="shared" si="35"/>
        <v>0</v>
      </c>
      <c r="V165" s="50">
        <f t="shared" si="35"/>
        <v>0</v>
      </c>
      <c r="W165" s="50">
        <f t="shared" si="35"/>
        <v>0</v>
      </c>
      <c r="X165" s="50">
        <f t="shared" si="35"/>
        <v>0</v>
      </c>
      <c r="Y165" s="50">
        <f t="shared" si="35"/>
        <v>0</v>
      </c>
      <c r="Z165" s="50">
        <f t="shared" si="35"/>
        <v>500000</v>
      </c>
      <c r="AA165" s="50">
        <f t="shared" si="35"/>
        <v>0</v>
      </c>
      <c r="AB165" s="50">
        <f t="shared" si="35"/>
        <v>0</v>
      </c>
      <c r="AC165" s="51">
        <f>C165+D165+E165+F165+M165+G165+H165+I165+J165+K165+L165+N165+P165+Q165+R165+S165+T165+U165+V165+W165+X165+Y165+Z165+AB165+AA165+O165</f>
        <v>11393973</v>
      </c>
    </row>
    <row r="166" spans="1:29" s="7" customFormat="1" ht="1.9" customHeight="1" x14ac:dyDescent="0.2">
      <c r="A166" s="15"/>
      <c r="B166" s="21"/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26"/>
    </row>
    <row r="167" spans="1:29" s="7" customFormat="1" x14ac:dyDescent="0.2">
      <c r="A167" s="15" t="s">
        <v>64</v>
      </c>
      <c r="B167" s="21"/>
      <c r="C167" s="30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26"/>
    </row>
    <row r="168" spans="1:29" s="7" customFormat="1" x14ac:dyDescent="0.2">
      <c r="A168" s="19" t="s">
        <v>133</v>
      </c>
      <c r="B168" s="21" t="s">
        <v>53</v>
      </c>
      <c r="C168" s="24">
        <v>0</v>
      </c>
      <c r="D168" s="25">
        <v>0</v>
      </c>
      <c r="E168" s="25">
        <v>0</v>
      </c>
      <c r="F168" s="25"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  <c r="AC168" s="26">
        <f t="shared" ref="AC168:AC174" si="36">C168+D168+E168+F168+M168+G168+H168+I168+J168+K168+L168+N168+P168+Q168+R168+S168+T168+U168+V168+W168+X168+Y168+Z168+AB168+AA168+O168</f>
        <v>0</v>
      </c>
    </row>
    <row r="169" spans="1:29" s="7" customFormat="1" x14ac:dyDescent="0.2">
      <c r="A169" s="19" t="s">
        <v>134</v>
      </c>
      <c r="B169" s="21" t="s">
        <v>53</v>
      </c>
      <c r="C169" s="24">
        <v>0</v>
      </c>
      <c r="D169" s="25">
        <v>0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5">
        <v>0</v>
      </c>
      <c r="AB169" s="25">
        <v>0</v>
      </c>
      <c r="AC169" s="26">
        <f t="shared" si="36"/>
        <v>0</v>
      </c>
    </row>
    <row r="170" spans="1:29" s="7" customFormat="1" x14ac:dyDescent="0.2">
      <c r="A170" s="19" t="s">
        <v>135</v>
      </c>
      <c r="B170" s="21" t="s">
        <v>53</v>
      </c>
      <c r="C170" s="37">
        <v>5632253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8">
        <v>0</v>
      </c>
      <c r="M170" s="38">
        <v>0</v>
      </c>
      <c r="N170" s="38">
        <v>1043420</v>
      </c>
      <c r="O170" s="38">
        <v>0</v>
      </c>
      <c r="P170" s="38">
        <v>0</v>
      </c>
      <c r="Q170" s="38">
        <v>0</v>
      </c>
      <c r="R170" s="38">
        <v>0</v>
      </c>
      <c r="S170" s="38">
        <v>0</v>
      </c>
      <c r="T170" s="38">
        <v>0</v>
      </c>
      <c r="U170" s="38">
        <v>0</v>
      </c>
      <c r="V170" s="38">
        <v>0</v>
      </c>
      <c r="W170" s="38">
        <v>0</v>
      </c>
      <c r="X170" s="38">
        <v>0</v>
      </c>
      <c r="Y170" s="38">
        <v>0</v>
      </c>
      <c r="Z170" s="38">
        <v>0</v>
      </c>
      <c r="AA170" s="38">
        <v>0</v>
      </c>
      <c r="AB170" s="38">
        <v>0</v>
      </c>
      <c r="AC170" s="26">
        <f t="shared" si="36"/>
        <v>6675673</v>
      </c>
    </row>
    <row r="171" spans="1:29" s="7" customFormat="1" x14ac:dyDescent="0.2">
      <c r="A171" s="19" t="s">
        <v>136</v>
      </c>
      <c r="B171" s="21" t="s">
        <v>53</v>
      </c>
      <c r="C171" s="37">
        <v>0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38">
        <v>0</v>
      </c>
      <c r="N171" s="38">
        <v>0</v>
      </c>
      <c r="O171" s="38">
        <v>0</v>
      </c>
      <c r="P171" s="38">
        <v>0</v>
      </c>
      <c r="Q171" s="38">
        <v>0</v>
      </c>
      <c r="R171" s="38">
        <v>0</v>
      </c>
      <c r="S171" s="38">
        <v>0</v>
      </c>
      <c r="T171" s="38">
        <v>0</v>
      </c>
      <c r="U171" s="38">
        <v>0</v>
      </c>
      <c r="V171" s="38">
        <v>0</v>
      </c>
      <c r="W171" s="38">
        <v>0</v>
      </c>
      <c r="X171" s="38">
        <v>0</v>
      </c>
      <c r="Y171" s="38">
        <v>0</v>
      </c>
      <c r="Z171" s="38">
        <v>0</v>
      </c>
      <c r="AA171" s="38">
        <v>0</v>
      </c>
      <c r="AB171" s="38">
        <v>0</v>
      </c>
      <c r="AC171" s="26">
        <f t="shared" si="36"/>
        <v>0</v>
      </c>
    </row>
    <row r="172" spans="1:29" s="7" customFormat="1" x14ac:dyDescent="0.2">
      <c r="A172" s="19" t="s">
        <v>137</v>
      </c>
      <c r="B172" s="21" t="s">
        <v>53</v>
      </c>
      <c r="C172" s="37">
        <v>-350000</v>
      </c>
      <c r="D172" s="38">
        <v>0</v>
      </c>
      <c r="E172" s="38">
        <v>0</v>
      </c>
      <c r="F172" s="38"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8">
        <v>0</v>
      </c>
      <c r="M172" s="38">
        <v>0</v>
      </c>
      <c r="N172" s="38">
        <v>0</v>
      </c>
      <c r="O172" s="38">
        <v>0</v>
      </c>
      <c r="P172" s="38">
        <v>0</v>
      </c>
      <c r="Q172" s="38">
        <v>0</v>
      </c>
      <c r="R172" s="38">
        <v>0</v>
      </c>
      <c r="S172" s="38">
        <v>0</v>
      </c>
      <c r="T172" s="38">
        <v>0</v>
      </c>
      <c r="U172" s="38">
        <v>0</v>
      </c>
      <c r="V172" s="38">
        <v>0</v>
      </c>
      <c r="W172" s="38">
        <v>0</v>
      </c>
      <c r="X172" s="38">
        <v>0</v>
      </c>
      <c r="Y172" s="38">
        <v>0</v>
      </c>
      <c r="Z172" s="38">
        <v>0</v>
      </c>
      <c r="AA172" s="38">
        <v>0</v>
      </c>
      <c r="AB172" s="38">
        <v>0</v>
      </c>
      <c r="AC172" s="26">
        <f t="shared" si="36"/>
        <v>-350000</v>
      </c>
    </row>
    <row r="173" spans="1:29" s="7" customFormat="1" ht="25.5" x14ac:dyDescent="0.2">
      <c r="A173" s="19" t="s">
        <v>138</v>
      </c>
      <c r="B173" s="21" t="s">
        <v>53</v>
      </c>
      <c r="C173" s="37">
        <v>0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0</v>
      </c>
      <c r="O173" s="38">
        <v>0</v>
      </c>
      <c r="P173" s="38">
        <v>0</v>
      </c>
      <c r="Q173" s="38">
        <v>0</v>
      </c>
      <c r="R173" s="38">
        <v>0</v>
      </c>
      <c r="S173" s="38">
        <v>0</v>
      </c>
      <c r="T173" s="38">
        <v>0</v>
      </c>
      <c r="U173" s="38">
        <v>0</v>
      </c>
      <c r="V173" s="38">
        <v>0</v>
      </c>
      <c r="W173" s="38">
        <v>0</v>
      </c>
      <c r="X173" s="38">
        <v>0</v>
      </c>
      <c r="Y173" s="38">
        <v>0</v>
      </c>
      <c r="Z173" s="38">
        <v>0</v>
      </c>
      <c r="AA173" s="38">
        <v>0</v>
      </c>
      <c r="AB173" s="38">
        <v>0</v>
      </c>
      <c r="AC173" s="26">
        <f t="shared" si="36"/>
        <v>0</v>
      </c>
    </row>
    <row r="174" spans="1:29" s="7" customFormat="1" x14ac:dyDescent="0.2">
      <c r="A174" s="47" t="s">
        <v>140</v>
      </c>
      <c r="B174" s="48"/>
      <c r="C174" s="49">
        <f t="shared" ref="C174:AB174" si="37">SUM(C168:C173)</f>
        <v>5282253</v>
      </c>
      <c r="D174" s="50">
        <f t="shared" si="37"/>
        <v>0</v>
      </c>
      <c r="E174" s="50">
        <f t="shared" si="37"/>
        <v>0</v>
      </c>
      <c r="F174" s="50">
        <f t="shared" si="37"/>
        <v>0</v>
      </c>
      <c r="G174" s="50">
        <f t="shared" si="37"/>
        <v>0</v>
      </c>
      <c r="H174" s="50">
        <f t="shared" si="37"/>
        <v>0</v>
      </c>
      <c r="I174" s="50">
        <f t="shared" si="37"/>
        <v>0</v>
      </c>
      <c r="J174" s="50">
        <f t="shared" si="37"/>
        <v>0</v>
      </c>
      <c r="K174" s="50">
        <f t="shared" si="37"/>
        <v>0</v>
      </c>
      <c r="L174" s="50">
        <f t="shared" si="37"/>
        <v>0</v>
      </c>
      <c r="M174" s="50">
        <f t="shared" si="37"/>
        <v>0</v>
      </c>
      <c r="N174" s="50">
        <f t="shared" si="37"/>
        <v>1043420</v>
      </c>
      <c r="O174" s="50">
        <f t="shared" si="37"/>
        <v>0</v>
      </c>
      <c r="P174" s="50">
        <f t="shared" si="37"/>
        <v>0</v>
      </c>
      <c r="Q174" s="50">
        <f t="shared" si="37"/>
        <v>0</v>
      </c>
      <c r="R174" s="50">
        <f t="shared" si="37"/>
        <v>0</v>
      </c>
      <c r="S174" s="50">
        <f t="shared" si="37"/>
        <v>0</v>
      </c>
      <c r="T174" s="50">
        <f t="shared" si="37"/>
        <v>0</v>
      </c>
      <c r="U174" s="50">
        <f t="shared" si="37"/>
        <v>0</v>
      </c>
      <c r="V174" s="50">
        <f t="shared" si="37"/>
        <v>0</v>
      </c>
      <c r="W174" s="50">
        <f t="shared" si="37"/>
        <v>0</v>
      </c>
      <c r="X174" s="50">
        <f t="shared" si="37"/>
        <v>0</v>
      </c>
      <c r="Y174" s="50">
        <f t="shared" si="37"/>
        <v>0</v>
      </c>
      <c r="Z174" s="50">
        <f t="shared" si="37"/>
        <v>0</v>
      </c>
      <c r="AA174" s="50">
        <f t="shared" si="37"/>
        <v>0</v>
      </c>
      <c r="AB174" s="50">
        <f t="shared" si="37"/>
        <v>0</v>
      </c>
      <c r="AC174" s="51">
        <f t="shared" si="36"/>
        <v>6325673</v>
      </c>
    </row>
    <row r="175" spans="1:29" s="7" customFormat="1" ht="1.9" customHeight="1" x14ac:dyDescent="0.2">
      <c r="A175" s="15"/>
      <c r="B175" s="21"/>
      <c r="C175" s="30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26"/>
    </row>
    <row r="176" spans="1:29" s="7" customFormat="1" x14ac:dyDescent="0.2">
      <c r="A176" s="47" t="s">
        <v>125</v>
      </c>
      <c r="B176" s="48"/>
      <c r="C176" s="49">
        <f t="shared" ref="C176:AB176" si="38">C165+C174</f>
        <v>14431056</v>
      </c>
      <c r="D176" s="50">
        <f t="shared" si="38"/>
        <v>0</v>
      </c>
      <c r="E176" s="50">
        <f t="shared" si="38"/>
        <v>0</v>
      </c>
      <c r="F176" s="50">
        <f t="shared" si="38"/>
        <v>0</v>
      </c>
      <c r="G176" s="50">
        <f t="shared" si="38"/>
        <v>414741</v>
      </c>
      <c r="H176" s="50">
        <f t="shared" si="38"/>
        <v>0</v>
      </c>
      <c r="I176" s="50">
        <f t="shared" si="38"/>
        <v>0</v>
      </c>
      <c r="J176" s="50">
        <f t="shared" si="38"/>
        <v>0</v>
      </c>
      <c r="K176" s="50">
        <f t="shared" si="38"/>
        <v>0</v>
      </c>
      <c r="L176" s="50">
        <f t="shared" si="38"/>
        <v>0</v>
      </c>
      <c r="M176" s="50">
        <f t="shared" si="38"/>
        <v>0</v>
      </c>
      <c r="N176" s="50">
        <f t="shared" si="38"/>
        <v>1723720</v>
      </c>
      <c r="O176" s="50">
        <f t="shared" si="38"/>
        <v>0</v>
      </c>
      <c r="P176" s="50">
        <f t="shared" si="38"/>
        <v>0</v>
      </c>
      <c r="Q176" s="50">
        <f t="shared" si="38"/>
        <v>0</v>
      </c>
      <c r="R176" s="50">
        <f t="shared" si="38"/>
        <v>650129</v>
      </c>
      <c r="S176" s="50">
        <f t="shared" si="38"/>
        <v>0</v>
      </c>
      <c r="T176" s="50">
        <f t="shared" si="38"/>
        <v>0</v>
      </c>
      <c r="U176" s="50">
        <f t="shared" si="38"/>
        <v>0</v>
      </c>
      <c r="V176" s="50">
        <f t="shared" si="38"/>
        <v>0</v>
      </c>
      <c r="W176" s="50">
        <f t="shared" si="38"/>
        <v>0</v>
      </c>
      <c r="X176" s="50">
        <f t="shared" si="38"/>
        <v>0</v>
      </c>
      <c r="Y176" s="50">
        <f t="shared" si="38"/>
        <v>0</v>
      </c>
      <c r="Z176" s="50">
        <f t="shared" si="38"/>
        <v>500000</v>
      </c>
      <c r="AA176" s="50">
        <f t="shared" si="38"/>
        <v>0</v>
      </c>
      <c r="AB176" s="50">
        <f t="shared" si="38"/>
        <v>0</v>
      </c>
      <c r="AC176" s="51">
        <f>C176+D176+E176+F176+M176+G176+H176+I176+J176+K176+L176+N176+P176+Q176+R176+S176+T176+U176+V176+W176+X176+Y176+Z176+AB176+AA176+O176</f>
        <v>17719646</v>
      </c>
    </row>
    <row r="177" spans="1:29" s="7" customFormat="1" ht="1.9" customHeight="1" x14ac:dyDescent="0.2">
      <c r="A177" s="15"/>
      <c r="B177" s="21"/>
      <c r="C177" s="30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26"/>
    </row>
    <row r="178" spans="1:29" s="7" customFormat="1" x14ac:dyDescent="0.2">
      <c r="A178" s="15" t="s">
        <v>65</v>
      </c>
      <c r="B178" s="21"/>
      <c r="C178" s="30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26"/>
    </row>
    <row r="179" spans="1:29" s="7" customFormat="1" x14ac:dyDescent="0.2">
      <c r="A179" s="19" t="s">
        <v>90</v>
      </c>
      <c r="B179" s="21" t="s">
        <v>66</v>
      </c>
      <c r="C179" s="24">
        <v>0</v>
      </c>
      <c r="D179" s="25">
        <v>0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6">
        <f t="shared" ref="AC179:AC195" si="39">C179+D179+E179+F179+M179+G179+H179+I179+J179+K179+L179+N179+P179+Q179+R179+S179+T179+U179+V179+W179+X179+Y179+Z179+AB179+AA179+O179</f>
        <v>0</v>
      </c>
    </row>
    <row r="180" spans="1:29" s="7" customFormat="1" x14ac:dyDescent="0.2">
      <c r="A180" s="19" t="s">
        <v>91</v>
      </c>
      <c r="B180" s="21" t="s">
        <v>67</v>
      </c>
      <c r="C180" s="24">
        <v>0</v>
      </c>
      <c r="D180" s="25">
        <v>0</v>
      </c>
      <c r="E180" s="25">
        <v>0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25">
        <v>0</v>
      </c>
      <c r="AA180" s="25">
        <v>0</v>
      </c>
      <c r="AB180" s="25">
        <v>0</v>
      </c>
      <c r="AC180" s="26">
        <f t="shared" si="39"/>
        <v>0</v>
      </c>
    </row>
    <row r="181" spans="1:29" s="7" customFormat="1" x14ac:dyDescent="0.2">
      <c r="A181" s="19" t="s">
        <v>92</v>
      </c>
      <c r="B181" s="21" t="s">
        <v>68</v>
      </c>
      <c r="C181" s="37">
        <v>0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8">
        <v>0</v>
      </c>
      <c r="O181" s="38">
        <v>0</v>
      </c>
      <c r="P181" s="38">
        <v>0</v>
      </c>
      <c r="Q181" s="38">
        <v>0</v>
      </c>
      <c r="R181" s="38">
        <v>0</v>
      </c>
      <c r="S181" s="38">
        <v>0</v>
      </c>
      <c r="T181" s="38">
        <v>0</v>
      </c>
      <c r="U181" s="38">
        <v>0</v>
      </c>
      <c r="V181" s="38">
        <v>0</v>
      </c>
      <c r="W181" s="38">
        <v>0</v>
      </c>
      <c r="X181" s="38">
        <v>0</v>
      </c>
      <c r="Y181" s="38">
        <v>0</v>
      </c>
      <c r="Z181" s="38">
        <v>0</v>
      </c>
      <c r="AA181" s="38">
        <v>0</v>
      </c>
      <c r="AB181" s="38">
        <v>0</v>
      </c>
      <c r="AC181" s="26">
        <f t="shared" si="39"/>
        <v>0</v>
      </c>
    </row>
    <row r="182" spans="1:29" s="7" customFormat="1" x14ac:dyDescent="0.2">
      <c r="A182" s="19" t="s">
        <v>93</v>
      </c>
      <c r="B182" s="21" t="s">
        <v>69</v>
      </c>
      <c r="C182" s="37">
        <v>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8">
        <v>0</v>
      </c>
      <c r="P182" s="38">
        <v>0</v>
      </c>
      <c r="Q182" s="38">
        <v>0</v>
      </c>
      <c r="R182" s="38">
        <v>0</v>
      </c>
      <c r="S182" s="38">
        <v>0</v>
      </c>
      <c r="T182" s="38">
        <v>0</v>
      </c>
      <c r="U182" s="38">
        <v>0</v>
      </c>
      <c r="V182" s="38">
        <v>0</v>
      </c>
      <c r="W182" s="38">
        <v>0</v>
      </c>
      <c r="X182" s="38">
        <v>0</v>
      </c>
      <c r="Y182" s="38">
        <v>0</v>
      </c>
      <c r="Z182" s="38">
        <v>0</v>
      </c>
      <c r="AA182" s="38">
        <v>0</v>
      </c>
      <c r="AB182" s="38">
        <v>0</v>
      </c>
      <c r="AC182" s="26">
        <f t="shared" si="39"/>
        <v>0</v>
      </c>
    </row>
    <row r="183" spans="1:29" s="7" customFormat="1" ht="25.5" x14ac:dyDescent="0.2">
      <c r="A183" s="19" t="s">
        <v>94</v>
      </c>
      <c r="B183" s="21" t="s">
        <v>70</v>
      </c>
      <c r="C183" s="37">
        <v>0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  <c r="P183" s="38">
        <v>0</v>
      </c>
      <c r="Q183" s="38">
        <v>0</v>
      </c>
      <c r="R183" s="38">
        <v>0</v>
      </c>
      <c r="S183" s="38">
        <v>0</v>
      </c>
      <c r="T183" s="38">
        <v>0</v>
      </c>
      <c r="U183" s="38">
        <v>0</v>
      </c>
      <c r="V183" s="38">
        <v>0</v>
      </c>
      <c r="W183" s="38">
        <v>0</v>
      </c>
      <c r="X183" s="38">
        <v>0</v>
      </c>
      <c r="Y183" s="38">
        <v>0</v>
      </c>
      <c r="Z183" s="38">
        <v>0</v>
      </c>
      <c r="AA183" s="38">
        <v>0</v>
      </c>
      <c r="AB183" s="38">
        <v>0</v>
      </c>
      <c r="AC183" s="26">
        <f t="shared" si="39"/>
        <v>0</v>
      </c>
    </row>
    <row r="184" spans="1:29" s="7" customFormat="1" x14ac:dyDescent="0.2">
      <c r="A184" s="19" t="s">
        <v>95</v>
      </c>
      <c r="B184" s="21" t="s">
        <v>71</v>
      </c>
      <c r="C184" s="37">
        <v>0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0</v>
      </c>
      <c r="P184" s="38">
        <v>0</v>
      </c>
      <c r="Q184" s="38">
        <v>0</v>
      </c>
      <c r="R184" s="38">
        <v>0</v>
      </c>
      <c r="S184" s="38">
        <v>0</v>
      </c>
      <c r="T184" s="38">
        <v>0</v>
      </c>
      <c r="U184" s="38">
        <v>0</v>
      </c>
      <c r="V184" s="38">
        <v>0</v>
      </c>
      <c r="W184" s="38">
        <v>0</v>
      </c>
      <c r="X184" s="38">
        <v>0</v>
      </c>
      <c r="Y184" s="38">
        <v>0</v>
      </c>
      <c r="Z184" s="38">
        <v>0</v>
      </c>
      <c r="AA184" s="38">
        <v>0</v>
      </c>
      <c r="AB184" s="38">
        <v>0</v>
      </c>
      <c r="AC184" s="26">
        <f t="shared" si="39"/>
        <v>0</v>
      </c>
    </row>
    <row r="185" spans="1:29" s="7" customFormat="1" x14ac:dyDescent="0.2">
      <c r="A185" s="19" t="s">
        <v>96</v>
      </c>
      <c r="B185" s="21" t="s">
        <v>72</v>
      </c>
      <c r="C185" s="37">
        <v>0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0</v>
      </c>
      <c r="N185" s="38">
        <v>0</v>
      </c>
      <c r="O185" s="38">
        <v>0</v>
      </c>
      <c r="P185" s="38">
        <v>0</v>
      </c>
      <c r="Q185" s="38">
        <v>0</v>
      </c>
      <c r="R185" s="38">
        <v>0</v>
      </c>
      <c r="S185" s="38">
        <v>0</v>
      </c>
      <c r="T185" s="38">
        <v>0</v>
      </c>
      <c r="U185" s="38">
        <v>0</v>
      </c>
      <c r="V185" s="38">
        <v>0</v>
      </c>
      <c r="W185" s="38">
        <v>0</v>
      </c>
      <c r="X185" s="38">
        <v>0</v>
      </c>
      <c r="Y185" s="38">
        <v>0</v>
      </c>
      <c r="Z185" s="38">
        <v>0</v>
      </c>
      <c r="AA185" s="38">
        <v>0</v>
      </c>
      <c r="AB185" s="38">
        <v>0</v>
      </c>
      <c r="AC185" s="26">
        <f t="shared" si="39"/>
        <v>0</v>
      </c>
    </row>
    <row r="186" spans="1:29" s="7" customFormat="1" ht="25.5" x14ac:dyDescent="0.2">
      <c r="A186" s="19" t="s">
        <v>97</v>
      </c>
      <c r="B186" s="21" t="s">
        <v>73</v>
      </c>
      <c r="C186" s="37">
        <v>0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0</v>
      </c>
      <c r="P186" s="38">
        <v>0</v>
      </c>
      <c r="Q186" s="38">
        <v>0</v>
      </c>
      <c r="R186" s="38">
        <v>0</v>
      </c>
      <c r="S186" s="38">
        <v>0</v>
      </c>
      <c r="T186" s="38">
        <v>0</v>
      </c>
      <c r="U186" s="38">
        <v>0</v>
      </c>
      <c r="V186" s="38">
        <v>0</v>
      </c>
      <c r="W186" s="38">
        <v>0</v>
      </c>
      <c r="X186" s="38">
        <v>0</v>
      </c>
      <c r="Y186" s="38">
        <v>0</v>
      </c>
      <c r="Z186" s="38">
        <v>0</v>
      </c>
      <c r="AA186" s="38">
        <v>0</v>
      </c>
      <c r="AB186" s="38">
        <v>0</v>
      </c>
      <c r="AC186" s="26">
        <f t="shared" si="39"/>
        <v>0</v>
      </c>
    </row>
    <row r="187" spans="1:29" s="7" customFormat="1" x14ac:dyDescent="0.2">
      <c r="A187" s="19" t="s">
        <v>98</v>
      </c>
      <c r="B187" s="21" t="s">
        <v>74</v>
      </c>
      <c r="C187" s="37">
        <v>0</v>
      </c>
      <c r="D187" s="38">
        <v>0</v>
      </c>
      <c r="E187" s="38">
        <v>0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  <c r="P187" s="38">
        <v>0</v>
      </c>
      <c r="Q187" s="38">
        <v>0</v>
      </c>
      <c r="R187" s="38">
        <v>0</v>
      </c>
      <c r="S187" s="38">
        <v>0</v>
      </c>
      <c r="T187" s="38">
        <v>0</v>
      </c>
      <c r="U187" s="38">
        <v>0</v>
      </c>
      <c r="V187" s="38">
        <v>0</v>
      </c>
      <c r="W187" s="38">
        <v>0</v>
      </c>
      <c r="X187" s="38">
        <v>0</v>
      </c>
      <c r="Y187" s="38">
        <v>0</v>
      </c>
      <c r="Z187" s="38">
        <v>0</v>
      </c>
      <c r="AA187" s="38">
        <v>0</v>
      </c>
      <c r="AB187" s="38">
        <v>0</v>
      </c>
      <c r="AC187" s="26">
        <f t="shared" si="39"/>
        <v>0</v>
      </c>
    </row>
    <row r="188" spans="1:29" s="7" customFormat="1" x14ac:dyDescent="0.2">
      <c r="A188" s="19" t="s">
        <v>99</v>
      </c>
      <c r="B188" s="21" t="s">
        <v>75</v>
      </c>
      <c r="C188" s="37">
        <v>0</v>
      </c>
      <c r="D188" s="38">
        <v>0</v>
      </c>
      <c r="E188" s="38">
        <v>0</v>
      </c>
      <c r="F188" s="38">
        <v>0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  <c r="P188" s="38">
        <v>0</v>
      </c>
      <c r="Q188" s="38">
        <v>0</v>
      </c>
      <c r="R188" s="38">
        <v>0</v>
      </c>
      <c r="S188" s="38">
        <v>0</v>
      </c>
      <c r="T188" s="38">
        <v>0</v>
      </c>
      <c r="U188" s="38">
        <v>0</v>
      </c>
      <c r="V188" s="38">
        <v>0</v>
      </c>
      <c r="W188" s="38">
        <v>0</v>
      </c>
      <c r="X188" s="38">
        <v>0</v>
      </c>
      <c r="Y188" s="38">
        <v>0</v>
      </c>
      <c r="Z188" s="38">
        <v>0</v>
      </c>
      <c r="AA188" s="38">
        <v>0</v>
      </c>
      <c r="AB188" s="38">
        <v>0</v>
      </c>
      <c r="AC188" s="26">
        <f t="shared" si="39"/>
        <v>0</v>
      </c>
    </row>
    <row r="189" spans="1:29" s="7" customFormat="1" x14ac:dyDescent="0.2">
      <c r="A189" s="19" t="s">
        <v>100</v>
      </c>
      <c r="B189" s="21" t="s">
        <v>75</v>
      </c>
      <c r="C189" s="37">
        <v>0</v>
      </c>
      <c r="D189" s="38">
        <v>0</v>
      </c>
      <c r="E189" s="38">
        <v>0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</v>
      </c>
      <c r="P189" s="38">
        <v>0</v>
      </c>
      <c r="Q189" s="38">
        <v>0</v>
      </c>
      <c r="R189" s="38">
        <v>0</v>
      </c>
      <c r="S189" s="38">
        <v>0</v>
      </c>
      <c r="T189" s="38">
        <v>0</v>
      </c>
      <c r="U189" s="38">
        <v>0</v>
      </c>
      <c r="V189" s="38">
        <v>0</v>
      </c>
      <c r="W189" s="38">
        <v>0</v>
      </c>
      <c r="X189" s="38">
        <v>0</v>
      </c>
      <c r="Y189" s="38">
        <v>0</v>
      </c>
      <c r="Z189" s="38">
        <v>0</v>
      </c>
      <c r="AA189" s="38">
        <v>0</v>
      </c>
      <c r="AB189" s="38">
        <v>0</v>
      </c>
      <c r="AC189" s="26">
        <f t="shared" si="39"/>
        <v>0</v>
      </c>
    </row>
    <row r="190" spans="1:29" s="7" customFormat="1" x14ac:dyDescent="0.2">
      <c r="A190" s="19" t="s">
        <v>101</v>
      </c>
      <c r="B190" s="21" t="s">
        <v>76</v>
      </c>
      <c r="C190" s="37">
        <v>0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</v>
      </c>
      <c r="P190" s="38">
        <v>0</v>
      </c>
      <c r="Q190" s="38">
        <v>0</v>
      </c>
      <c r="R190" s="38">
        <v>0</v>
      </c>
      <c r="S190" s="38">
        <v>0</v>
      </c>
      <c r="T190" s="38">
        <v>0</v>
      </c>
      <c r="U190" s="38">
        <v>0</v>
      </c>
      <c r="V190" s="38">
        <v>0</v>
      </c>
      <c r="W190" s="38">
        <v>0</v>
      </c>
      <c r="X190" s="38">
        <v>0</v>
      </c>
      <c r="Y190" s="38">
        <v>0</v>
      </c>
      <c r="Z190" s="38">
        <v>0</v>
      </c>
      <c r="AA190" s="38">
        <v>0</v>
      </c>
      <c r="AB190" s="38">
        <v>0</v>
      </c>
      <c r="AC190" s="26">
        <f t="shared" si="39"/>
        <v>0</v>
      </c>
    </row>
    <row r="191" spans="1:29" s="7" customFormat="1" x14ac:dyDescent="0.2">
      <c r="A191" s="19" t="s">
        <v>102</v>
      </c>
      <c r="B191" s="21" t="s">
        <v>77</v>
      </c>
      <c r="C191" s="37">
        <v>0</v>
      </c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0</v>
      </c>
      <c r="P191" s="38">
        <v>0</v>
      </c>
      <c r="Q191" s="38">
        <v>0</v>
      </c>
      <c r="R191" s="38">
        <v>0</v>
      </c>
      <c r="S191" s="38">
        <v>0</v>
      </c>
      <c r="T191" s="38">
        <v>0</v>
      </c>
      <c r="U191" s="38">
        <v>0</v>
      </c>
      <c r="V191" s="38">
        <v>0</v>
      </c>
      <c r="W191" s="38">
        <v>0</v>
      </c>
      <c r="X191" s="38">
        <v>0</v>
      </c>
      <c r="Y191" s="38">
        <v>0</v>
      </c>
      <c r="Z191" s="38">
        <v>0</v>
      </c>
      <c r="AA191" s="38">
        <v>0</v>
      </c>
      <c r="AB191" s="38">
        <v>0</v>
      </c>
      <c r="AC191" s="26">
        <f t="shared" si="39"/>
        <v>0</v>
      </c>
    </row>
    <row r="192" spans="1:29" s="7" customFormat="1" x14ac:dyDescent="0.2">
      <c r="A192" s="19" t="s">
        <v>103</v>
      </c>
      <c r="B192" s="21" t="s">
        <v>79</v>
      </c>
      <c r="C192" s="37">
        <v>0</v>
      </c>
      <c r="D192" s="38">
        <v>0</v>
      </c>
      <c r="E192" s="38">
        <v>0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</v>
      </c>
      <c r="P192" s="38">
        <v>0</v>
      </c>
      <c r="Q192" s="38">
        <v>0</v>
      </c>
      <c r="R192" s="38">
        <v>0</v>
      </c>
      <c r="S192" s="38">
        <v>0</v>
      </c>
      <c r="T192" s="38">
        <v>0</v>
      </c>
      <c r="U192" s="38">
        <v>0</v>
      </c>
      <c r="V192" s="38">
        <v>0</v>
      </c>
      <c r="W192" s="38">
        <v>0</v>
      </c>
      <c r="X192" s="38">
        <v>0</v>
      </c>
      <c r="Y192" s="38">
        <v>0</v>
      </c>
      <c r="Z192" s="38">
        <v>0</v>
      </c>
      <c r="AA192" s="38">
        <v>0</v>
      </c>
      <c r="AB192" s="38">
        <v>0</v>
      </c>
      <c r="AC192" s="26">
        <f t="shared" si="39"/>
        <v>0</v>
      </c>
    </row>
    <row r="193" spans="1:29" s="7" customFormat="1" x14ac:dyDescent="0.2">
      <c r="A193" s="19" t="s">
        <v>104</v>
      </c>
      <c r="B193" s="21" t="s">
        <v>80</v>
      </c>
      <c r="C193" s="37">
        <v>0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0</v>
      </c>
      <c r="O193" s="38">
        <v>0</v>
      </c>
      <c r="P193" s="38">
        <v>0</v>
      </c>
      <c r="Q193" s="38">
        <v>0</v>
      </c>
      <c r="R193" s="38">
        <v>0</v>
      </c>
      <c r="S193" s="38">
        <v>0</v>
      </c>
      <c r="T193" s="38">
        <v>0</v>
      </c>
      <c r="U193" s="38">
        <v>0</v>
      </c>
      <c r="V193" s="38">
        <v>0</v>
      </c>
      <c r="W193" s="38">
        <v>0</v>
      </c>
      <c r="X193" s="38">
        <v>0</v>
      </c>
      <c r="Y193" s="38">
        <v>0</v>
      </c>
      <c r="Z193" s="38">
        <v>0</v>
      </c>
      <c r="AA193" s="38">
        <v>0</v>
      </c>
      <c r="AB193" s="38">
        <v>0</v>
      </c>
      <c r="AC193" s="26">
        <f t="shared" si="39"/>
        <v>0</v>
      </c>
    </row>
    <row r="194" spans="1:29" s="7" customFormat="1" x14ac:dyDescent="0.2">
      <c r="A194" s="19" t="s">
        <v>105</v>
      </c>
      <c r="B194" s="21" t="s">
        <v>81</v>
      </c>
      <c r="C194" s="37">
        <v>-497170</v>
      </c>
      <c r="D194" s="38">
        <v>0</v>
      </c>
      <c r="E194" s="38">
        <v>0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0</v>
      </c>
      <c r="P194" s="38">
        <v>0</v>
      </c>
      <c r="Q194" s="38">
        <v>0</v>
      </c>
      <c r="R194" s="38">
        <v>0</v>
      </c>
      <c r="S194" s="38">
        <v>0</v>
      </c>
      <c r="T194" s="38">
        <v>0</v>
      </c>
      <c r="U194" s="38">
        <v>0</v>
      </c>
      <c r="V194" s="38">
        <v>0</v>
      </c>
      <c r="W194" s="38">
        <v>0</v>
      </c>
      <c r="X194" s="38">
        <v>0</v>
      </c>
      <c r="Y194" s="38">
        <v>0</v>
      </c>
      <c r="Z194" s="38">
        <v>0</v>
      </c>
      <c r="AA194" s="38">
        <v>0</v>
      </c>
      <c r="AB194" s="38">
        <v>0</v>
      </c>
      <c r="AC194" s="26">
        <f t="shared" si="39"/>
        <v>-497170</v>
      </c>
    </row>
    <row r="195" spans="1:29" s="7" customFormat="1" x14ac:dyDescent="0.2">
      <c r="A195" s="47" t="s">
        <v>126</v>
      </c>
      <c r="B195" s="48"/>
      <c r="C195" s="49">
        <f t="shared" ref="C195:AB195" si="40">SUM(C179:C194)</f>
        <v>-497170</v>
      </c>
      <c r="D195" s="50">
        <f t="shared" si="40"/>
        <v>0</v>
      </c>
      <c r="E195" s="50">
        <f t="shared" si="40"/>
        <v>0</v>
      </c>
      <c r="F195" s="50">
        <f t="shared" si="40"/>
        <v>0</v>
      </c>
      <c r="G195" s="50">
        <f t="shared" si="40"/>
        <v>0</v>
      </c>
      <c r="H195" s="50">
        <f t="shared" si="40"/>
        <v>0</v>
      </c>
      <c r="I195" s="50">
        <f t="shared" si="40"/>
        <v>0</v>
      </c>
      <c r="J195" s="50">
        <f t="shared" si="40"/>
        <v>0</v>
      </c>
      <c r="K195" s="50">
        <f t="shared" si="40"/>
        <v>0</v>
      </c>
      <c r="L195" s="50">
        <f t="shared" si="40"/>
        <v>0</v>
      </c>
      <c r="M195" s="50">
        <f t="shared" si="40"/>
        <v>0</v>
      </c>
      <c r="N195" s="50">
        <f t="shared" si="40"/>
        <v>0</v>
      </c>
      <c r="O195" s="50">
        <f t="shared" si="40"/>
        <v>0</v>
      </c>
      <c r="P195" s="50">
        <f t="shared" si="40"/>
        <v>0</v>
      </c>
      <c r="Q195" s="50">
        <f t="shared" si="40"/>
        <v>0</v>
      </c>
      <c r="R195" s="50">
        <f t="shared" si="40"/>
        <v>0</v>
      </c>
      <c r="S195" s="50">
        <f t="shared" si="40"/>
        <v>0</v>
      </c>
      <c r="T195" s="50">
        <f t="shared" si="40"/>
        <v>0</v>
      </c>
      <c r="U195" s="50">
        <f t="shared" si="40"/>
        <v>0</v>
      </c>
      <c r="V195" s="50">
        <f t="shared" si="40"/>
        <v>0</v>
      </c>
      <c r="W195" s="50">
        <f t="shared" si="40"/>
        <v>0</v>
      </c>
      <c r="X195" s="50">
        <f t="shared" si="40"/>
        <v>0</v>
      </c>
      <c r="Y195" s="50">
        <f t="shared" si="40"/>
        <v>0</v>
      </c>
      <c r="Z195" s="50">
        <f t="shared" si="40"/>
        <v>0</v>
      </c>
      <c r="AA195" s="50">
        <f t="shared" si="40"/>
        <v>0</v>
      </c>
      <c r="AB195" s="50">
        <f t="shared" si="40"/>
        <v>0</v>
      </c>
      <c r="AC195" s="51">
        <f t="shared" si="39"/>
        <v>-497170</v>
      </c>
    </row>
    <row r="196" spans="1:29" s="7" customFormat="1" ht="1.9" customHeight="1" x14ac:dyDescent="0.2">
      <c r="A196" s="16"/>
      <c r="B196" s="23"/>
      <c r="C196" s="34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26"/>
    </row>
    <row r="197" spans="1:29" s="7" customFormat="1" ht="51" x14ac:dyDescent="0.2">
      <c r="A197" s="47" t="s">
        <v>127</v>
      </c>
      <c r="B197" s="48"/>
      <c r="C197" s="49">
        <f>C18-C176-C195</f>
        <v>0</v>
      </c>
      <c r="D197" s="50">
        <f>D18-D176-D195</f>
        <v>0</v>
      </c>
      <c r="E197" s="50">
        <f t="shared" ref="E197" si="41">E18-E176-E195</f>
        <v>0</v>
      </c>
      <c r="F197" s="50">
        <f t="shared" ref="F197" si="42">F18-F176-F195</f>
        <v>0</v>
      </c>
      <c r="G197" s="50">
        <f t="shared" ref="G197" si="43">G18-G176-G195</f>
        <v>0</v>
      </c>
      <c r="H197" s="50">
        <f t="shared" ref="H197" si="44">H18-H176-H195</f>
        <v>0</v>
      </c>
      <c r="I197" s="50">
        <f t="shared" ref="I197" si="45">I18-I176-I195</f>
        <v>0</v>
      </c>
      <c r="J197" s="50">
        <f t="shared" ref="J197" si="46">J18-J176-J195</f>
        <v>0</v>
      </c>
      <c r="K197" s="50">
        <f t="shared" ref="K197" si="47">K18-K176-K195</f>
        <v>0</v>
      </c>
      <c r="L197" s="50">
        <f t="shared" ref="L197" si="48">L18-L176-L195</f>
        <v>0</v>
      </c>
      <c r="M197" s="50">
        <f t="shared" ref="M197" si="49">M18-M176-M195</f>
        <v>0</v>
      </c>
      <c r="N197" s="50">
        <f t="shared" ref="N197" si="50">N18-N176-N195</f>
        <v>0</v>
      </c>
      <c r="O197" s="50">
        <f t="shared" ref="O197" si="51">O18-O176-O195</f>
        <v>0</v>
      </c>
      <c r="P197" s="50">
        <f t="shared" ref="P197" si="52">P18-P176-P195</f>
        <v>0</v>
      </c>
      <c r="Q197" s="50">
        <f t="shared" ref="Q197" si="53">Q18-Q176-Q195</f>
        <v>0</v>
      </c>
      <c r="R197" s="50">
        <f t="shared" ref="R197" si="54">R18-R176-R195</f>
        <v>0</v>
      </c>
      <c r="S197" s="50">
        <f t="shared" ref="S197" si="55">S18-S176-S195</f>
        <v>0</v>
      </c>
      <c r="T197" s="50">
        <f t="shared" ref="T197" si="56">T18-T176-T195</f>
        <v>0</v>
      </c>
      <c r="U197" s="50">
        <f t="shared" ref="U197" si="57">U18-U176-U195</f>
        <v>0</v>
      </c>
      <c r="V197" s="50">
        <f t="shared" ref="V197" si="58">V18-V176-V195</f>
        <v>0</v>
      </c>
      <c r="W197" s="50">
        <f t="shared" ref="W197" si="59">W18-W176-W195</f>
        <v>0</v>
      </c>
      <c r="X197" s="50">
        <f t="shared" ref="X197" si="60">X18-X176-X195</f>
        <v>0</v>
      </c>
      <c r="Y197" s="50">
        <f t="shared" ref="Y197" si="61">Y18-Y176-Y195</f>
        <v>0</v>
      </c>
      <c r="Z197" s="50">
        <f t="shared" ref="Z197" si="62">Z18-Z176-Z195</f>
        <v>0</v>
      </c>
      <c r="AA197" s="50">
        <f t="shared" ref="AA197" si="63">AA18-AA176-AA195</f>
        <v>0</v>
      </c>
      <c r="AB197" s="50">
        <f t="shared" ref="AB197" si="64">AB18-AB176-AB195</f>
        <v>0</v>
      </c>
      <c r="AC197" s="51">
        <f t="shared" ref="AC197" si="65">AC18-AC176-AC195</f>
        <v>0</v>
      </c>
    </row>
    <row r="198" spans="1:29" ht="1.9" customHeight="1" x14ac:dyDescent="0.2">
      <c r="A198" s="12"/>
      <c r="B198" s="9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</row>
    <row r="199" spans="1:29" ht="25.5" x14ac:dyDescent="0.2">
      <c r="A199" s="14" t="s">
        <v>82</v>
      </c>
      <c r="C199" s="10" t="str">
        <f t="shared" ref="C199:AC199" si="66">IF(C3&gt;C195,"Yes","No")</f>
        <v>Yes</v>
      </c>
      <c r="D199" s="10" t="str">
        <f t="shared" si="66"/>
        <v>No</v>
      </c>
      <c r="E199" s="10" t="str">
        <f t="shared" si="66"/>
        <v>No</v>
      </c>
      <c r="F199" s="10" t="str">
        <f t="shared" si="66"/>
        <v>No</v>
      </c>
      <c r="G199" s="10" t="str">
        <f t="shared" si="66"/>
        <v>Yes</v>
      </c>
      <c r="H199" s="10" t="str">
        <f t="shared" si="66"/>
        <v>No</v>
      </c>
      <c r="I199" s="10" t="str">
        <f t="shared" si="66"/>
        <v>No</v>
      </c>
      <c r="J199" s="10" t="str">
        <f t="shared" si="66"/>
        <v>No</v>
      </c>
      <c r="K199" s="10" t="str">
        <f t="shared" si="66"/>
        <v>No</v>
      </c>
      <c r="L199" s="10" t="str">
        <f t="shared" si="66"/>
        <v>No</v>
      </c>
      <c r="M199" s="10" t="str">
        <f t="shared" si="66"/>
        <v>No</v>
      </c>
      <c r="N199" s="10" t="str">
        <f t="shared" si="66"/>
        <v>Yes</v>
      </c>
      <c r="O199" s="10" t="str">
        <f t="shared" si="66"/>
        <v>No</v>
      </c>
      <c r="P199" s="10" t="str">
        <f t="shared" si="66"/>
        <v>No</v>
      </c>
      <c r="Q199" s="10" t="str">
        <f t="shared" si="66"/>
        <v>No</v>
      </c>
      <c r="R199" s="10" t="str">
        <f t="shared" si="66"/>
        <v>No</v>
      </c>
      <c r="S199" s="10" t="str">
        <f t="shared" si="66"/>
        <v>No</v>
      </c>
      <c r="T199" s="10" t="str">
        <f t="shared" si="66"/>
        <v>No</v>
      </c>
      <c r="U199" s="10" t="str">
        <f t="shared" si="66"/>
        <v>No</v>
      </c>
      <c r="V199" s="10" t="str">
        <f t="shared" si="66"/>
        <v>No</v>
      </c>
      <c r="W199" s="10" t="str">
        <f t="shared" si="66"/>
        <v>No</v>
      </c>
      <c r="X199" s="10" t="str">
        <f t="shared" si="66"/>
        <v>No</v>
      </c>
      <c r="Y199" s="10" t="str">
        <f t="shared" si="66"/>
        <v>No</v>
      </c>
      <c r="Z199" s="10" t="str">
        <f t="shared" si="66"/>
        <v>No</v>
      </c>
      <c r="AA199" s="10" t="str">
        <f t="shared" si="66"/>
        <v>No</v>
      </c>
      <c r="AB199" s="10" t="str">
        <f t="shared" si="66"/>
        <v>No</v>
      </c>
      <c r="AC199" s="10" t="str">
        <f t="shared" si="66"/>
        <v>Yes</v>
      </c>
    </row>
  </sheetData>
  <sheetProtection formatCells="0" formatColumns="0" formatRows="0"/>
  <conditionalFormatting sqref="C199:M199">
    <cfRule type="cellIs" dxfId="2" priority="3" operator="equal">
      <formula>"Yes"</formula>
    </cfRule>
  </conditionalFormatting>
  <conditionalFormatting sqref="N199:U199">
    <cfRule type="cellIs" dxfId="1" priority="2" operator="equal">
      <formula>"Yes"</formula>
    </cfRule>
  </conditionalFormatting>
  <conditionalFormatting sqref="V199:AC199">
    <cfRule type="cellIs" dxfId="0" priority="1" operator="equal">
      <formula>"Yes"</formula>
    </cfRule>
  </conditionalFormatting>
  <pageMargins left="0.25" right="0.25" top="0.5" bottom="0.75" header="0.5" footer="0.5"/>
  <pageSetup paperSize="5" scale="80" fitToHeight="0" orientation="landscape" r:id="rId1"/>
  <headerFooter alignWithMargins="0">
    <oddFooter>&amp;LCDE, School Finance Division&amp;C&amp;P&amp;R&amp;D</oddFooter>
  </headerFooter>
  <rowBreaks count="3" manualBreakCount="3">
    <brk id="38" max="16383" man="1"/>
    <brk id="146" max="16383" man="1"/>
    <brk id="1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Uniform Budget Summary</vt:lpstr>
      <vt:lpstr>'Uniform Budget Summary'!Print_Titles</vt:lpstr>
    </vt:vector>
  </TitlesOfParts>
  <Company>CDE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Christensen, Theresa</dc:creator>
  <cp:lastModifiedBy>Sherry Dennis</cp:lastModifiedBy>
  <cp:lastPrinted>2019-02-18T21:00:59Z</cp:lastPrinted>
  <dcterms:created xsi:type="dcterms:W3CDTF">2013-05-02T21:12:35Z</dcterms:created>
  <dcterms:modified xsi:type="dcterms:W3CDTF">2019-02-18T21:01:04Z</dcterms:modified>
</cp:coreProperties>
</file>